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mc:AlternateContent xmlns:mc="http://schemas.openxmlformats.org/markup-compatibility/2006">
    <mc:Choice Requires="x15">
      <x15ac:absPath xmlns:x15ac="http://schemas.microsoft.com/office/spreadsheetml/2010/11/ac" url="https://wellingtonairportconz.sharepoint.com/sites/Accountmein/Shared Documents/Month End/2. Monthly Reporting/External Pax Reporting/FY26/06 - Website Report - PDF/"/>
    </mc:Choice>
  </mc:AlternateContent>
  <xr:revisionPtr revIDLastSave="0" documentId="8_{2384A2BB-A5BF-4995-A2E1-12380B299208}" xr6:coauthVersionLast="47" xr6:coauthVersionMax="47" xr10:uidLastSave="{00000000-0000-0000-0000-000000000000}"/>
  <bookViews>
    <workbookView xWindow="-120" yWindow="-120" windowWidth="29040" windowHeight="15720" tabRatio="829" xr2:uid="{F5118CAD-AB5C-4E6A-8DCE-2EF2D6E962EB}"/>
  </bookViews>
  <sheets>
    <sheet name="Marketing Copy" sheetId="16" r:id="rId1"/>
    <sheet name="All Data" sheetId="17" r:id="rId2"/>
  </sheets>
  <externalReferences>
    <externalReference r:id="rId3"/>
    <externalReference r:id="rId4"/>
    <externalReference r:id="rId5"/>
    <externalReference r:id="rId6"/>
  </externalReferences>
  <definedNames>
    <definedName name="Dom.Stats">#REF!</definedName>
    <definedName name="Int.Stats">#REF!</definedName>
    <definedName name="Mig.Stats">#REF!</definedName>
    <definedName name="Mig.Stats.Raw">#REF!</definedName>
    <definedName name="_xlnm.Print_Area" localSheetId="0">'Marketing Copy'!$A$1:$K$90</definedName>
    <definedName name="qwdwqe">'[1]Migration Stats'!$A$6:$CZ$88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319" i="17" l="1"/>
  <c r="E295" i="17"/>
  <c r="F295" i="17"/>
  <c r="G295" i="17"/>
  <c r="H295" i="17"/>
  <c r="I295" i="17"/>
  <c r="D295" i="17"/>
  <c r="O289" i="17"/>
  <c r="D289" i="17"/>
  <c r="E289" i="17"/>
  <c r="F289" i="17"/>
  <c r="G289" i="17"/>
  <c r="H289" i="17"/>
  <c r="I289" i="17"/>
  <c r="D247" i="17"/>
  <c r="D246" i="17" l="1"/>
  <c r="E246" i="17"/>
  <c r="F246" i="17"/>
  <c r="M246" i="17"/>
  <c r="N246" i="17"/>
  <c r="O246" i="17"/>
  <c r="V246" i="17"/>
  <c r="AF246" i="17" s="1"/>
  <c r="W246" i="17"/>
  <c r="X246" i="17"/>
  <c r="AC246" i="17"/>
  <c r="AD246" i="17"/>
  <c r="AE246" i="17"/>
  <c r="AH246" i="17"/>
  <c r="AO246" i="17"/>
  <c r="AP246" i="17"/>
  <c r="AQ246" i="17"/>
  <c r="CJ246" i="17"/>
  <c r="CK246" i="17"/>
  <c r="CL246" i="17"/>
  <c r="CM246" i="17"/>
  <c r="CN246" i="17"/>
  <c r="D71" i="16" s="1"/>
  <c r="Z246" i="17" l="1"/>
  <c r="AN246" i="17"/>
  <c r="Y246" i="17"/>
  <c r="AM246" i="17"/>
  <c r="AK246" i="17"/>
  <c r="AG246" i="17"/>
  <c r="AB246" i="17"/>
  <c r="AJ246" i="17" s="1"/>
  <c r="AA246" i="17"/>
  <c r="AL246" i="17"/>
  <c r="AI246" i="17"/>
  <c r="CM245" i="17"/>
  <c r="M245" i="17"/>
  <c r="E288" i="17" s="1"/>
  <c r="D245" i="17"/>
  <c r="D288" i="17" s="1"/>
  <c r="E245" i="17"/>
  <c r="F288" i="17" s="1"/>
  <c r="F245" i="17"/>
  <c r="O288" i="17" l="1"/>
  <c r="N245" i="17"/>
  <c r="G288" i="17" s="1"/>
  <c r="H288" i="17"/>
  <c r="O245" i="17"/>
  <c r="I288" i="17" l="1"/>
  <c r="CN245" i="17" l="1"/>
  <c r="CL245" i="17"/>
  <c r="CJ245" i="17"/>
  <c r="CK245" i="17"/>
  <c r="AP245" i="17"/>
  <c r="AG245" i="17"/>
  <c r="AC245" i="17"/>
  <c r="AH245" i="17"/>
  <c r="V245" i="17"/>
  <c r="AF245" i="17" s="1"/>
  <c r="W245" i="17"/>
  <c r="Z245" i="17"/>
  <c r="AB245" i="17"/>
  <c r="AD245" i="17"/>
  <c r="AL245" i="17"/>
  <c r="AQ245" i="17"/>
  <c r="AA245" i="17"/>
  <c r="X245" i="17"/>
  <c r="AI245" i="17" s="1"/>
  <c r="AM245" i="17"/>
  <c r="AN245" i="17"/>
  <c r="AK245" i="17"/>
  <c r="Y245" i="17"/>
  <c r="AO245" i="17"/>
  <c r="AE245" i="17"/>
  <c r="CM244" i="17"/>
  <c r="AJ245" i="17" l="1"/>
  <c r="CM243" i="17"/>
  <c r="D3" i="17" l="1"/>
  <c r="CM241" i="17" l="1"/>
  <c r="CM242" i="17"/>
  <c r="CV245" i="17" l="1"/>
  <c r="CV246" i="17"/>
  <c r="CV243" i="17"/>
  <c r="CV244" i="17"/>
  <c r="CM240" i="17"/>
  <c r="D4" i="17"/>
  <c r="CM239" i="17"/>
  <c r="CM237" i="17"/>
  <c r="CM238" i="17"/>
  <c r="CM236" i="17"/>
  <c r="CM235" i="17"/>
  <c r="CR246" i="17" s="1"/>
  <c r="CM234" i="17"/>
  <c r="D312" i="17"/>
  <c r="CM233" i="17"/>
  <c r="CM232" i="17"/>
  <c r="CM231" i="17"/>
  <c r="CM230" i="17"/>
  <c r="CM229" i="17"/>
  <c r="CV229" i="17" s="1"/>
  <c r="AG300" i="17"/>
  <c r="AG302" i="17"/>
  <c r="AK300" i="17"/>
  <c r="AE260" i="17"/>
  <c r="AE261" i="17"/>
  <c r="AE262" i="17"/>
  <c r="AE263" i="17"/>
  <c r="AE264" i="17"/>
  <c r="AE265" i="17"/>
  <c r="AE266" i="17"/>
  <c r="AE267" i="17"/>
  <c r="AE269" i="17"/>
  <c r="AF260" i="17"/>
  <c r="AG260" i="17"/>
  <c r="AH260" i="17"/>
  <c r="AI260" i="17"/>
  <c r="AJ260" i="17"/>
  <c r="AF261" i="17"/>
  <c r="AG261" i="17"/>
  <c r="AH261" i="17"/>
  <c r="AI261" i="17"/>
  <c r="AJ261" i="17"/>
  <c r="AG262" i="17"/>
  <c r="AH262" i="17"/>
  <c r="AI262" i="17"/>
  <c r="AJ262" i="17"/>
  <c r="AG263" i="17"/>
  <c r="AH263" i="17"/>
  <c r="AI263" i="17"/>
  <c r="AJ263" i="17"/>
  <c r="AG264" i="17"/>
  <c r="AH264" i="17"/>
  <c r="AI264" i="17"/>
  <c r="AJ264" i="17"/>
  <c r="AG265" i="17"/>
  <c r="AH265" i="17"/>
  <c r="AI265" i="17"/>
  <c r="AJ265" i="17"/>
  <c r="AG266" i="17"/>
  <c r="AH266" i="17"/>
  <c r="AI266" i="17"/>
  <c r="AJ266" i="17"/>
  <c r="AG267" i="17"/>
  <c r="AH267" i="17"/>
  <c r="AI267" i="17"/>
  <c r="AJ267" i="17"/>
  <c r="AI268" i="17"/>
  <c r="AJ268" i="17"/>
  <c r="AH269" i="17"/>
  <c r="AI269" i="17"/>
  <c r="AJ269" i="17"/>
  <c r="AI270" i="17"/>
  <c r="AI271" i="17"/>
  <c r="AI272" i="17"/>
  <c r="AF263" i="17"/>
  <c r="AF264" i="17"/>
  <c r="AF265" i="17"/>
  <c r="AF266" i="17"/>
  <c r="AF267" i="17"/>
  <c r="AF269" i="17"/>
  <c r="AF262" i="17"/>
  <c r="X260" i="17"/>
  <c r="X261" i="17"/>
  <c r="X262" i="17"/>
  <c r="X263" i="17"/>
  <c r="X264" i="17"/>
  <c r="X265" i="17"/>
  <c r="X266" i="17"/>
  <c r="X267" i="17"/>
  <c r="X268" i="17"/>
  <c r="X270" i="17"/>
  <c r="X271" i="17"/>
  <c r="Z260" i="17"/>
  <c r="AA260" i="17"/>
  <c r="AB260" i="17"/>
  <c r="AC260" i="17"/>
  <c r="Z261" i="17"/>
  <c r="AA261" i="17"/>
  <c r="AB261" i="17"/>
  <c r="AC261" i="17"/>
  <c r="Z262" i="17"/>
  <c r="AA262" i="17"/>
  <c r="AB262" i="17"/>
  <c r="AC262" i="17"/>
  <c r="Z263" i="17"/>
  <c r="AA263" i="17"/>
  <c r="AB263" i="17"/>
  <c r="AC263" i="17"/>
  <c r="Z264" i="17"/>
  <c r="AA264" i="17"/>
  <c r="AB264" i="17"/>
  <c r="AC264" i="17"/>
  <c r="Z265" i="17"/>
  <c r="AA265" i="17"/>
  <c r="AB265" i="17"/>
  <c r="AC265" i="17"/>
  <c r="Z266" i="17"/>
  <c r="AA266" i="17"/>
  <c r="AB266" i="17"/>
  <c r="AC266" i="17"/>
  <c r="Z267" i="17"/>
  <c r="AA267" i="17"/>
  <c r="AB267" i="17"/>
  <c r="AC267" i="17"/>
  <c r="Z268" i="17"/>
  <c r="AA268" i="17"/>
  <c r="AB268" i="17"/>
  <c r="AC268" i="17"/>
  <c r="Z269" i="17"/>
  <c r="Z270" i="17"/>
  <c r="AA270" i="17"/>
  <c r="AC270" i="17"/>
  <c r="Z271" i="17"/>
  <c r="AA271" i="17"/>
  <c r="AC271" i="17"/>
  <c r="Z272" i="17"/>
  <c r="AA272" i="17"/>
  <c r="AB272" i="17"/>
  <c r="AC272" i="17"/>
  <c r="Y260" i="17"/>
  <c r="Y261" i="17"/>
  <c r="Y263" i="17"/>
  <c r="Y264" i="17"/>
  <c r="Y265" i="17"/>
  <c r="Y266" i="17"/>
  <c r="Y267" i="17"/>
  <c r="Y268" i="17"/>
  <c r="Y270" i="17"/>
  <c r="Y271" i="17"/>
  <c r="Y272" i="17"/>
  <c r="Y262" i="17"/>
  <c r="F226" i="17"/>
  <c r="H269" i="17" s="1"/>
  <c r="O226" i="17"/>
  <c r="I269" i="17" s="1"/>
  <c r="N226" i="17"/>
  <c r="G269" i="17" s="1"/>
  <c r="D226" i="17"/>
  <c r="M226" i="17"/>
  <c r="E269" i="17" s="1"/>
  <c r="Y269" i="17" s="1"/>
  <c r="M227" i="17"/>
  <c r="E270" i="17" s="1"/>
  <c r="AF270" i="17" s="1"/>
  <c r="F269" i="17"/>
  <c r="AG269" i="17" s="1"/>
  <c r="CN228" i="17"/>
  <c r="CM228" i="17"/>
  <c r="CL228" i="17"/>
  <c r="CK228" i="17"/>
  <c r="CJ228" i="17"/>
  <c r="AQ228" i="17"/>
  <c r="AP228" i="17"/>
  <c r="AO228" i="17"/>
  <c r="AN228" i="17"/>
  <c r="AM228" i="17"/>
  <c r="AL228" i="17"/>
  <c r="AK228" i="17"/>
  <c r="AH228" i="17"/>
  <c r="AG228" i="17"/>
  <c r="AE228" i="17"/>
  <c r="AD228" i="17"/>
  <c r="AC228" i="17"/>
  <c r="AB228" i="17"/>
  <c r="AJ228" i="17" s="1"/>
  <c r="AA228" i="17"/>
  <c r="Z228" i="17"/>
  <c r="Y228" i="17"/>
  <c r="X228" i="17"/>
  <c r="AI228" i="17" s="1"/>
  <c r="W228" i="17"/>
  <c r="V228" i="17"/>
  <c r="AF228" i="17" s="1"/>
  <c r="O228" i="17"/>
  <c r="I271" i="17" s="1"/>
  <c r="AJ271" i="17" s="1"/>
  <c r="N228" i="17"/>
  <c r="M228" i="17"/>
  <c r="E228" i="17"/>
  <c r="F271" i="17" s="1"/>
  <c r="AG271" i="17" s="1"/>
  <c r="D271" i="17"/>
  <c r="AE271" i="17" s="1"/>
  <c r="CN227" i="17"/>
  <c r="CM227" i="17"/>
  <c r="CL227" i="17"/>
  <c r="CK227" i="17"/>
  <c r="CJ227" i="17"/>
  <c r="AQ227" i="17"/>
  <c r="AP227" i="17"/>
  <c r="AO227" i="17"/>
  <c r="AN227" i="17"/>
  <c r="AM227" i="17"/>
  <c r="AL227" i="17"/>
  <c r="AK227" i="17"/>
  <c r="AH227" i="17"/>
  <c r="AG227" i="17"/>
  <c r="AE227" i="17"/>
  <c r="AD227" i="17"/>
  <c r="AC227" i="17"/>
  <c r="AB227" i="17"/>
  <c r="AJ227" i="17" s="1"/>
  <c r="AA227" i="17"/>
  <c r="Z227" i="17"/>
  <c r="Y227" i="17"/>
  <c r="X227" i="17"/>
  <c r="AI227" i="17" s="1"/>
  <c r="W227" i="17"/>
  <c r="V227" i="17"/>
  <c r="AF227" i="17" s="1"/>
  <c r="O227" i="17"/>
  <c r="I270" i="17" s="1"/>
  <c r="N227" i="17"/>
  <c r="G270" i="17" s="1"/>
  <c r="AH270" i="17" s="1"/>
  <c r="F227" i="17"/>
  <c r="H270" i="17" s="1"/>
  <c r="AB270" i="17" s="1"/>
  <c r="E227" i="17"/>
  <c r="D227" i="17"/>
  <c r="D270" i="17" s="1"/>
  <c r="AE270" i="17" s="1"/>
  <c r="D222" i="17"/>
  <c r="AJ226" i="17"/>
  <c r="AI226" i="17"/>
  <c r="AF226" i="17"/>
  <c r="O267" i="17"/>
  <c r="D225" i="17"/>
  <c r="E225" i="17"/>
  <c r="F268" i="17" s="1"/>
  <c r="F225" i="17"/>
  <c r="M225" i="17"/>
  <c r="E268" i="17" s="1"/>
  <c r="N225" i="17"/>
  <c r="O225" i="17"/>
  <c r="V225" i="17"/>
  <c r="AF225" i="17" s="1"/>
  <c r="W225" i="17"/>
  <c r="X225" i="17"/>
  <c r="AI225" i="17" s="1"/>
  <c r="Y225" i="17"/>
  <c r="Z225" i="17"/>
  <c r="AA225" i="17"/>
  <c r="AB225" i="17"/>
  <c r="AC225" i="17"/>
  <c r="AD225" i="17"/>
  <c r="AE225" i="17"/>
  <c r="AG225" i="17"/>
  <c r="AH225" i="17"/>
  <c r="AK225" i="17"/>
  <c r="AL225" i="17"/>
  <c r="AM225" i="17"/>
  <c r="AN225" i="17"/>
  <c r="AO225" i="17"/>
  <c r="AP225" i="17"/>
  <c r="AQ225" i="17"/>
  <c r="CJ225" i="17"/>
  <c r="CK225" i="17"/>
  <c r="CL225" i="17"/>
  <c r="CM225" i="17"/>
  <c r="CN225" i="17"/>
  <c r="O256" i="17"/>
  <c r="O257" i="17"/>
  <c r="O258" i="17"/>
  <c r="O259" i="17"/>
  <c r="O260" i="17"/>
  <c r="O261" i="17"/>
  <c r="O262" i="17"/>
  <c r="O263" i="17"/>
  <c r="O264" i="17"/>
  <c r="O265" i="17"/>
  <c r="O266" i="17"/>
  <c r="O255" i="17"/>
  <c r="N224" i="17"/>
  <c r="H305" i="17"/>
  <c r="F305" i="17"/>
  <c r="M23" i="16"/>
  <c r="B19" i="16" s="1"/>
  <c r="D224" i="17"/>
  <c r="E224" i="17"/>
  <c r="F224" i="17"/>
  <c r="M224" i="17"/>
  <c r="O224" i="17"/>
  <c r="V224" i="17"/>
  <c r="AF224" i="17" s="1"/>
  <c r="W224" i="17"/>
  <c r="X224" i="17"/>
  <c r="AI224" i="17" s="1"/>
  <c r="Y224" i="17"/>
  <c r="Z224" i="17"/>
  <c r="AA224" i="17"/>
  <c r="AB224" i="17"/>
  <c r="AJ224" i="17" s="1"/>
  <c r="AC224" i="17"/>
  <c r="AD224" i="17"/>
  <c r="AE224" i="17"/>
  <c r="AG224" i="17"/>
  <c r="AH224" i="17"/>
  <c r="AK224" i="17"/>
  <c r="AL224" i="17"/>
  <c r="AM224" i="17"/>
  <c r="AN224" i="17"/>
  <c r="AO224" i="17"/>
  <c r="AP224" i="17"/>
  <c r="AQ224" i="17"/>
  <c r="CJ224" i="17"/>
  <c r="CK224" i="17"/>
  <c r="CL224" i="17"/>
  <c r="CM224" i="17"/>
  <c r="CN224" i="17"/>
  <c r="D223" i="17"/>
  <c r="E223" i="17"/>
  <c r="F223" i="17"/>
  <c r="M223" i="17"/>
  <c r="N223" i="17"/>
  <c r="O223" i="17"/>
  <c r="V223" i="17"/>
  <c r="W223" i="17"/>
  <c r="X223" i="17"/>
  <c r="AI223" i="17" s="1"/>
  <c r="Y223" i="17"/>
  <c r="Z223" i="17"/>
  <c r="AA223" i="17"/>
  <c r="AB223" i="17"/>
  <c r="AJ223" i="17" s="1"/>
  <c r="AC223" i="17"/>
  <c r="AD223" i="17"/>
  <c r="AE223" i="17"/>
  <c r="AG223" i="17"/>
  <c r="AH223" i="17"/>
  <c r="AK223" i="17"/>
  <c r="AL223" i="17"/>
  <c r="AM223" i="17"/>
  <c r="AN223" i="17"/>
  <c r="AO223" i="17"/>
  <c r="AP223" i="17"/>
  <c r="AQ223" i="17"/>
  <c r="CJ223" i="17"/>
  <c r="CK223" i="17"/>
  <c r="CL223" i="17"/>
  <c r="CM223" i="17"/>
  <c r="CN223" i="17"/>
  <c r="E222" i="17"/>
  <c r="F222" i="17"/>
  <c r="M222" i="17"/>
  <c r="N222" i="17"/>
  <c r="O222" i="17"/>
  <c r="V222" i="17"/>
  <c r="AF222" i="17" s="1"/>
  <c r="W222" i="17"/>
  <c r="X222" i="17"/>
  <c r="Y222" i="17"/>
  <c r="Z222" i="17"/>
  <c r="AA222" i="17"/>
  <c r="AB222" i="17"/>
  <c r="AJ222" i="17" s="1"/>
  <c r="AC222" i="17"/>
  <c r="AD222" i="17"/>
  <c r="AE222" i="17"/>
  <c r="AG222" i="17"/>
  <c r="AH222" i="17"/>
  <c r="AK222" i="17"/>
  <c r="AL222" i="17"/>
  <c r="AM222" i="17"/>
  <c r="AN222" i="17"/>
  <c r="AO222" i="17"/>
  <c r="AP222" i="17"/>
  <c r="AQ222" i="17"/>
  <c r="CJ222" i="17"/>
  <c r="CK222" i="17"/>
  <c r="CL222" i="17"/>
  <c r="CM222" i="17"/>
  <c r="CN222" i="17"/>
  <c r="F221" i="17"/>
  <c r="D221" i="17"/>
  <c r="E221" i="17"/>
  <c r="M221" i="17"/>
  <c r="N221" i="17"/>
  <c r="O221" i="17"/>
  <c r="V221" i="17"/>
  <c r="AF221" i="17" s="1"/>
  <c r="W221" i="17"/>
  <c r="X221" i="17"/>
  <c r="AI221" i="17" s="1"/>
  <c r="Y221" i="17"/>
  <c r="Z221" i="17"/>
  <c r="AA221" i="17"/>
  <c r="AB221" i="17"/>
  <c r="AJ221" i="17" s="1"/>
  <c r="AC221" i="17"/>
  <c r="AD221" i="17"/>
  <c r="AE221" i="17"/>
  <c r="AG221" i="17"/>
  <c r="AH221" i="17"/>
  <c r="AK221" i="17"/>
  <c r="AL221" i="17"/>
  <c r="AM221" i="17"/>
  <c r="AN221" i="17"/>
  <c r="AO221" i="17"/>
  <c r="AP221" i="17"/>
  <c r="AQ221" i="17"/>
  <c r="CJ221" i="17"/>
  <c r="CK221" i="17"/>
  <c r="CL221" i="17"/>
  <c r="CM221" i="17"/>
  <c r="CN221" i="17"/>
  <c r="D220" i="17"/>
  <c r="W208" i="17"/>
  <c r="N23" i="16"/>
  <c r="W23" i="16" s="1"/>
  <c r="F220" i="17"/>
  <c r="M209" i="17"/>
  <c r="M210" i="17"/>
  <c r="M211" i="17"/>
  <c r="M212" i="17"/>
  <c r="M213" i="17"/>
  <c r="M214" i="17"/>
  <c r="M215" i="17"/>
  <c r="M216" i="17"/>
  <c r="M217" i="17"/>
  <c r="M218" i="17"/>
  <c r="M219" i="17"/>
  <c r="M220" i="17"/>
  <c r="D210" i="17"/>
  <c r="D211" i="17"/>
  <c r="D212" i="17"/>
  <c r="D213" i="17"/>
  <c r="D214" i="17"/>
  <c r="D215" i="17"/>
  <c r="D216" i="17"/>
  <c r="D217" i="17"/>
  <c r="D218" i="17"/>
  <c r="D219" i="17"/>
  <c r="E210" i="17"/>
  <c r="E211" i="17"/>
  <c r="E212" i="17"/>
  <c r="E213" i="17"/>
  <c r="E214" i="17"/>
  <c r="E215" i="17"/>
  <c r="E216" i="17"/>
  <c r="E217" i="17"/>
  <c r="E218" i="17"/>
  <c r="E219" i="17"/>
  <c r="E220" i="17"/>
  <c r="F210" i="17"/>
  <c r="F211" i="17"/>
  <c r="F212" i="17"/>
  <c r="F213" i="17"/>
  <c r="F214" i="17"/>
  <c r="F215" i="17"/>
  <c r="F216" i="17"/>
  <c r="F217" i="17"/>
  <c r="F218" i="17"/>
  <c r="F219" i="17"/>
  <c r="D206" i="17"/>
  <c r="D207" i="17"/>
  <c r="D208" i="17"/>
  <c r="D209" i="17"/>
  <c r="N210" i="17"/>
  <c r="N211" i="17"/>
  <c r="N212" i="17"/>
  <c r="N213" i="17"/>
  <c r="N214" i="17"/>
  <c r="N215" i="17"/>
  <c r="N216" i="17"/>
  <c r="N217" i="17"/>
  <c r="N218" i="17"/>
  <c r="N219" i="17"/>
  <c r="N220" i="17"/>
  <c r="O210" i="17"/>
  <c r="O211" i="17"/>
  <c r="O212" i="17"/>
  <c r="O213" i="17"/>
  <c r="O214" i="17"/>
  <c r="O215" i="17"/>
  <c r="O216" i="17"/>
  <c r="O217" i="17"/>
  <c r="O218" i="17"/>
  <c r="O219" i="17"/>
  <c r="O220" i="17"/>
  <c r="M206" i="17"/>
  <c r="M207" i="17"/>
  <c r="M208" i="17"/>
  <c r="V210" i="17"/>
  <c r="AF210" i="17" s="1"/>
  <c r="V211" i="17"/>
  <c r="V212" i="17"/>
  <c r="V213" i="17"/>
  <c r="AF213" i="17" s="1"/>
  <c r="V214" i="17"/>
  <c r="V206" i="17"/>
  <c r="V207" i="17"/>
  <c r="AF207" i="17" s="1"/>
  <c r="V208" i="17"/>
  <c r="AF208" i="17" s="1"/>
  <c r="V209" i="17"/>
  <c r="AF209" i="17" s="1"/>
  <c r="V215" i="17"/>
  <c r="AF215" i="17" s="1"/>
  <c r="V216" i="17"/>
  <c r="V217" i="17"/>
  <c r="V218" i="17"/>
  <c r="AF218" i="17" s="1"/>
  <c r="V219" i="17"/>
  <c r="V220" i="17"/>
  <c r="AF220" i="17" s="1"/>
  <c r="W210" i="17"/>
  <c r="W211" i="17"/>
  <c r="W212" i="17"/>
  <c r="W213" i="17"/>
  <c r="W214" i="17"/>
  <c r="W215" i="17"/>
  <c r="W216" i="17"/>
  <c r="W217" i="17"/>
  <c r="W218" i="17"/>
  <c r="W219" i="17"/>
  <c r="W220" i="17"/>
  <c r="X210" i="17"/>
  <c r="X211" i="17"/>
  <c r="AI211" i="17" s="1"/>
  <c r="X212" i="17"/>
  <c r="AI212" i="17" s="1"/>
  <c r="X213" i="17"/>
  <c r="AI213" i="17" s="1"/>
  <c r="X214" i="17"/>
  <c r="AI214" i="17" s="1"/>
  <c r="X215" i="17"/>
  <c r="AI215" i="17" s="1"/>
  <c r="X216" i="17"/>
  <c r="AI216" i="17" s="1"/>
  <c r="X217" i="17"/>
  <c r="BO217" i="17" s="1"/>
  <c r="X218" i="17"/>
  <c r="AI218" i="17" s="1"/>
  <c r="X219" i="17"/>
  <c r="X220" i="17"/>
  <c r="Y210" i="17"/>
  <c r="Y211" i="17"/>
  <c r="Y212" i="17"/>
  <c r="Y213" i="17"/>
  <c r="Y214" i="17"/>
  <c r="Y215" i="17"/>
  <c r="Y216" i="17"/>
  <c r="Y217" i="17"/>
  <c r="Y218" i="17"/>
  <c r="Y219" i="17"/>
  <c r="Y220" i="17"/>
  <c r="Z210" i="17"/>
  <c r="Z211" i="17"/>
  <c r="Z212" i="17"/>
  <c r="Z213" i="17"/>
  <c r="Z214" i="17"/>
  <c r="Z215" i="17"/>
  <c r="Z216" i="17"/>
  <c r="Z217" i="17"/>
  <c r="Z218" i="17"/>
  <c r="Z219" i="17"/>
  <c r="Z220" i="17"/>
  <c r="AA210" i="17"/>
  <c r="AA211" i="17"/>
  <c r="AA212" i="17"/>
  <c r="AA213" i="17"/>
  <c r="AA214" i="17"/>
  <c r="AA215" i="17"/>
  <c r="AA216" i="17"/>
  <c r="AA217" i="17"/>
  <c r="AA218" i="17"/>
  <c r="AA219" i="17"/>
  <c r="AA220" i="17"/>
  <c r="AB210" i="17"/>
  <c r="AJ210" i="17" s="1"/>
  <c r="AB211" i="17"/>
  <c r="AB212" i="17"/>
  <c r="AB213" i="17"/>
  <c r="AJ213" i="17" s="1"/>
  <c r="AB214" i="17"/>
  <c r="AJ214" i="17" s="1"/>
  <c r="AB215" i="17"/>
  <c r="AJ215" i="17" s="1"/>
  <c r="AB216" i="17"/>
  <c r="AB217" i="17"/>
  <c r="AB218" i="17"/>
  <c r="AJ218" i="17" s="1"/>
  <c r="AB219" i="17"/>
  <c r="AJ219" i="17" s="1"/>
  <c r="AB220" i="17"/>
  <c r="AC210" i="17"/>
  <c r="AC211" i="17"/>
  <c r="AC212" i="17"/>
  <c r="AC213" i="17"/>
  <c r="AC214" i="17"/>
  <c r="AC215" i="17"/>
  <c r="AC216" i="17"/>
  <c r="AC217" i="17"/>
  <c r="AC218" i="17"/>
  <c r="AC219" i="17"/>
  <c r="AC220" i="17"/>
  <c r="AD210" i="17"/>
  <c r="AD211" i="17"/>
  <c r="AD212" i="17"/>
  <c r="AD213" i="17"/>
  <c r="AD214" i="17"/>
  <c r="AD215" i="17"/>
  <c r="AD216" i="17"/>
  <c r="AD217" i="17"/>
  <c r="BU217" i="17" s="1"/>
  <c r="AD218" i="17"/>
  <c r="AD219" i="17"/>
  <c r="AD220" i="17"/>
  <c r="AE210" i="17"/>
  <c r="AE211" i="17"/>
  <c r="AE212" i="17"/>
  <c r="AE213" i="17"/>
  <c r="AE214" i="17"/>
  <c r="AE215" i="17"/>
  <c r="AE216" i="17"/>
  <c r="AE217" i="17"/>
  <c r="BV217" i="17" s="1"/>
  <c r="AE218" i="17"/>
  <c r="AE219" i="17"/>
  <c r="AE220" i="17"/>
  <c r="AG210" i="17"/>
  <c r="AG211" i="17"/>
  <c r="AG212" i="17"/>
  <c r="AG213" i="17"/>
  <c r="AG214" i="17"/>
  <c r="AG215" i="17"/>
  <c r="AG216" i="17"/>
  <c r="AG217" i="17"/>
  <c r="BX217" i="17" s="1"/>
  <c r="AG218" i="17"/>
  <c r="AG219" i="17"/>
  <c r="AG220" i="17"/>
  <c r="AH210" i="17"/>
  <c r="AH211" i="17"/>
  <c r="AH212" i="17"/>
  <c r="AH213" i="17"/>
  <c r="AH214" i="17"/>
  <c r="AH215" i="17"/>
  <c r="AH216" i="17"/>
  <c r="AH217" i="17"/>
  <c r="AH218" i="17"/>
  <c r="AH219" i="17"/>
  <c r="AH220" i="17"/>
  <c r="AK210" i="17"/>
  <c r="AK211" i="17"/>
  <c r="AK212" i="17"/>
  <c r="AK213" i="17"/>
  <c r="AK214" i="17"/>
  <c r="AK215" i="17"/>
  <c r="AK216" i="17"/>
  <c r="AK217" i="17"/>
  <c r="AK218" i="17"/>
  <c r="AK219" i="17"/>
  <c r="AK220" i="17"/>
  <c r="AL210" i="17"/>
  <c r="AL211" i="17"/>
  <c r="AL212" i="17"/>
  <c r="AL213" i="17"/>
  <c r="AL214" i="17"/>
  <c r="AL215" i="17"/>
  <c r="AL216" i="17"/>
  <c r="AL217" i="17"/>
  <c r="CC217" i="17" s="1"/>
  <c r="AL218" i="17"/>
  <c r="AL219" i="17"/>
  <c r="AL220" i="17"/>
  <c r="AM210" i="17"/>
  <c r="AM211" i="17"/>
  <c r="AM212" i="17"/>
  <c r="AM213" i="17"/>
  <c r="AM214" i="17"/>
  <c r="AM215" i="17"/>
  <c r="AM216" i="17"/>
  <c r="AM217" i="17"/>
  <c r="CD217" i="17" s="1"/>
  <c r="AM218" i="17"/>
  <c r="AM219" i="17"/>
  <c r="AM220" i="17"/>
  <c r="AN210" i="17"/>
  <c r="AN211" i="17"/>
  <c r="AN212" i="17"/>
  <c r="AN213" i="17"/>
  <c r="AN214" i="17"/>
  <c r="AN215" i="17"/>
  <c r="AN216" i="17"/>
  <c r="AN217" i="17"/>
  <c r="CE217" i="17" s="1"/>
  <c r="AN218" i="17"/>
  <c r="AN219" i="17"/>
  <c r="AN220" i="17"/>
  <c r="AO210" i="17"/>
  <c r="AO211" i="17"/>
  <c r="AO212" i="17"/>
  <c r="AO213" i="17"/>
  <c r="AO214" i="17"/>
  <c r="AO215" i="17"/>
  <c r="AO216" i="17"/>
  <c r="AO217" i="17"/>
  <c r="AO218" i="17"/>
  <c r="AO219" i="17"/>
  <c r="AO220" i="17"/>
  <c r="AP210" i="17"/>
  <c r="AP211" i="17"/>
  <c r="AP212" i="17"/>
  <c r="AP213" i="17"/>
  <c r="AP214" i="17"/>
  <c r="AP215" i="17"/>
  <c r="AP216" i="17"/>
  <c r="AP217" i="17"/>
  <c r="CG217" i="17" s="1"/>
  <c r="AP218" i="17"/>
  <c r="AP219" i="17"/>
  <c r="AP220" i="17"/>
  <c r="AQ210" i="17"/>
  <c r="AQ211" i="17"/>
  <c r="AQ212" i="17"/>
  <c r="AQ213" i="17"/>
  <c r="AQ214" i="17"/>
  <c r="AQ215" i="17"/>
  <c r="AQ216" i="17"/>
  <c r="AQ217" i="17"/>
  <c r="AQ218" i="17"/>
  <c r="AQ219" i="17"/>
  <c r="AQ220" i="17"/>
  <c r="CJ210" i="17"/>
  <c r="CJ211" i="17"/>
  <c r="CJ212" i="17"/>
  <c r="CJ213" i="17"/>
  <c r="CJ214" i="17"/>
  <c r="CJ215" i="17"/>
  <c r="CJ216" i="17"/>
  <c r="CJ217" i="17"/>
  <c r="CJ218" i="17"/>
  <c r="CJ219" i="17"/>
  <c r="CJ220" i="17"/>
  <c r="CK210" i="17"/>
  <c r="CK211" i="17"/>
  <c r="CK212" i="17"/>
  <c r="CK213" i="17"/>
  <c r="CK214" i="17"/>
  <c r="CK215" i="17"/>
  <c r="CK216" i="17"/>
  <c r="CK217" i="17"/>
  <c r="CT217" i="17" s="1"/>
  <c r="CK218" i="17"/>
  <c r="CK219" i="17"/>
  <c r="CK220" i="17"/>
  <c r="CL210" i="17"/>
  <c r="CL211" i="17"/>
  <c r="CL212" i="17"/>
  <c r="CL213" i="17"/>
  <c r="CL214" i="17"/>
  <c r="CL215" i="17"/>
  <c r="CL216" i="17"/>
  <c r="CL217" i="17"/>
  <c r="CU217" i="17" s="1"/>
  <c r="CL218" i="17"/>
  <c r="CL219" i="17"/>
  <c r="CL220" i="17"/>
  <c r="CM210" i="17"/>
  <c r="CM211" i="17"/>
  <c r="CM212" i="17"/>
  <c r="CM213" i="17"/>
  <c r="CM214" i="17"/>
  <c r="CM215" i="17"/>
  <c r="CM216" i="17"/>
  <c r="CM217" i="17"/>
  <c r="CV217" i="17" s="1"/>
  <c r="CM218" i="17"/>
  <c r="CM219" i="17"/>
  <c r="CM220" i="17"/>
  <c r="CN210" i="17"/>
  <c r="CN211" i="17"/>
  <c r="CN212" i="17"/>
  <c r="CN213" i="17"/>
  <c r="CN214" i="17"/>
  <c r="CN215" i="17"/>
  <c r="CN216" i="17"/>
  <c r="CN217" i="17"/>
  <c r="CN218" i="17"/>
  <c r="CN219" i="17"/>
  <c r="CN220" i="17"/>
  <c r="CJ206" i="17"/>
  <c r="CJ207" i="17"/>
  <c r="CJ208" i="17"/>
  <c r="CJ209" i="17"/>
  <c r="Z196" i="17"/>
  <c r="Z197" i="17"/>
  <c r="Z198" i="17"/>
  <c r="Z199" i="17"/>
  <c r="Z200" i="17"/>
  <c r="Z201" i="17"/>
  <c r="Z202" i="17"/>
  <c r="Z203" i="17"/>
  <c r="Z204" i="17"/>
  <c r="Z205" i="17"/>
  <c r="Z206" i="17"/>
  <c r="Z207" i="17"/>
  <c r="Z208" i="17"/>
  <c r="CN209" i="17"/>
  <c r="CM209" i="17"/>
  <c r="CL209" i="17"/>
  <c r="CK209" i="17"/>
  <c r="AQ209" i="17"/>
  <c r="AP209" i="17"/>
  <c r="AO209" i="17"/>
  <c r="AN209" i="17"/>
  <c r="AM209" i="17"/>
  <c r="AL209" i="17"/>
  <c r="AK209" i="17"/>
  <c r="AB209" i="17"/>
  <c r="AJ209" i="17" s="1"/>
  <c r="X209" i="17"/>
  <c r="AI209" i="17" s="1"/>
  <c r="AH209" i="17"/>
  <c r="AG209" i="17"/>
  <c r="AE209" i="17"/>
  <c r="AD209" i="17"/>
  <c r="AC209" i="17"/>
  <c r="AA209" i="17"/>
  <c r="Z209" i="17"/>
  <c r="Y209" i="17"/>
  <c r="W209" i="17"/>
  <c r="O209" i="17"/>
  <c r="N209" i="17"/>
  <c r="F209" i="17"/>
  <c r="E209" i="17"/>
  <c r="CN208" i="17"/>
  <c r="CM208" i="17"/>
  <c r="CL208" i="17"/>
  <c r="CK208" i="17"/>
  <c r="AQ208" i="17"/>
  <c r="AP208" i="17"/>
  <c r="AO208" i="17"/>
  <c r="AN208" i="17"/>
  <c r="AM208" i="17"/>
  <c r="AL208" i="17"/>
  <c r="AK208" i="17"/>
  <c r="AB208" i="17"/>
  <c r="X208" i="17"/>
  <c r="AH208" i="17"/>
  <c r="AG208" i="17"/>
  <c r="AE208" i="17"/>
  <c r="AD208" i="17"/>
  <c r="AC208" i="17"/>
  <c r="AA208" i="17"/>
  <c r="Y208" i="17"/>
  <c r="O208" i="17"/>
  <c r="N208" i="17"/>
  <c r="F208" i="17"/>
  <c r="E208" i="17"/>
  <c r="M195" i="17"/>
  <c r="M196" i="17"/>
  <c r="M197" i="17"/>
  <c r="M198" i="17"/>
  <c r="M199" i="17"/>
  <c r="M200" i="17"/>
  <c r="M201" i="17"/>
  <c r="M202" i="17"/>
  <c r="M203" i="17"/>
  <c r="M204" i="17"/>
  <c r="M205" i="17"/>
  <c r="E207" i="17"/>
  <c r="F207" i="17"/>
  <c r="N207" i="17"/>
  <c r="O207" i="17"/>
  <c r="W207" i="17"/>
  <c r="X207" i="17"/>
  <c r="AI207" i="17" s="1"/>
  <c r="Y207" i="17"/>
  <c r="AA207" i="17"/>
  <c r="AB207" i="17"/>
  <c r="AJ207" i="17" s="1"/>
  <c r="AC207" i="17"/>
  <c r="AD207" i="17"/>
  <c r="AE207" i="17"/>
  <c r="AG207" i="17"/>
  <c r="AH207" i="17"/>
  <c r="AK207" i="17"/>
  <c r="AL207" i="17"/>
  <c r="AM207" i="17"/>
  <c r="AN207" i="17"/>
  <c r="AO207" i="17"/>
  <c r="AP207" i="17"/>
  <c r="AQ207" i="17"/>
  <c r="CK207" i="17"/>
  <c r="CL207" i="17"/>
  <c r="CM207" i="17"/>
  <c r="CN207" i="17"/>
  <c r="O205" i="17"/>
  <c r="T205" i="17" s="1"/>
  <c r="O206" i="17"/>
  <c r="F205" i="17"/>
  <c r="K205" i="17" s="1"/>
  <c r="F206" i="17"/>
  <c r="N205" i="17"/>
  <c r="S205" i="17" s="1"/>
  <c r="N206" i="17"/>
  <c r="E205" i="17"/>
  <c r="E206" i="17"/>
  <c r="D205" i="17"/>
  <c r="CN206" i="17"/>
  <c r="CM206" i="17"/>
  <c r="CL206" i="17"/>
  <c r="CK206" i="17"/>
  <c r="AQ206" i="17"/>
  <c r="AP206" i="17"/>
  <c r="AO206" i="17"/>
  <c r="AN206" i="17"/>
  <c r="AM206" i="17"/>
  <c r="AL206" i="17"/>
  <c r="AK206" i="17"/>
  <c r="AB206" i="17"/>
  <c r="AJ206" i="17" s="1"/>
  <c r="X206" i="17"/>
  <c r="AI206" i="17" s="1"/>
  <c r="AH206" i="17"/>
  <c r="AG206" i="17"/>
  <c r="AE206" i="17"/>
  <c r="AD206" i="17"/>
  <c r="AC206" i="17"/>
  <c r="AA206" i="17"/>
  <c r="Y206" i="17"/>
  <c r="W206" i="17"/>
  <c r="CK204" i="17"/>
  <c r="CK205" i="17"/>
  <c r="CT205" i="17" s="1"/>
  <c r="V26" i="16"/>
  <c r="W26" i="16"/>
  <c r="CJ205" i="17"/>
  <c r="CJ194" i="17"/>
  <c r="CJ195" i="17"/>
  <c r="CJ196" i="17"/>
  <c r="CJ197" i="17"/>
  <c r="CJ198" i="17"/>
  <c r="CJ199" i="17"/>
  <c r="CJ200" i="17"/>
  <c r="CJ201" i="17"/>
  <c r="CJ202" i="17"/>
  <c r="CJ203" i="17"/>
  <c r="CJ204" i="17"/>
  <c r="CN205" i="17"/>
  <c r="CM205" i="17"/>
  <c r="CV205" i="17" s="1"/>
  <c r="CL205" i="17"/>
  <c r="V205" i="17"/>
  <c r="AF205" i="17" s="1"/>
  <c r="V194" i="17"/>
  <c r="AF194" i="17" s="1"/>
  <c r="V195" i="17"/>
  <c r="AF195" i="17" s="1"/>
  <c r="V196" i="17"/>
  <c r="AF196" i="17" s="1"/>
  <c r="V197" i="17"/>
  <c r="V198" i="17"/>
  <c r="AF198" i="17" s="1"/>
  <c r="V199" i="17"/>
  <c r="AF199" i="17" s="1"/>
  <c r="V200" i="17"/>
  <c r="AF200" i="17" s="1"/>
  <c r="V201" i="17"/>
  <c r="AF201" i="17" s="1"/>
  <c r="V202" i="17"/>
  <c r="AF202" i="17" s="1"/>
  <c r="V203" i="17"/>
  <c r="AF203" i="17" s="1"/>
  <c r="V204" i="17"/>
  <c r="AQ205" i="17"/>
  <c r="AP205" i="17"/>
  <c r="CG205" i="17" s="1"/>
  <c r="AO205" i="17"/>
  <c r="AN205" i="17"/>
  <c r="CE207" i="17" s="1"/>
  <c r="AM205" i="17"/>
  <c r="AL205" i="17"/>
  <c r="AK205" i="17"/>
  <c r="AB205" i="17"/>
  <c r="X205" i="17"/>
  <c r="BO206" i="17" s="1"/>
  <c r="AH205" i="17"/>
  <c r="BY205" i="17" s="1"/>
  <c r="AG205" i="17"/>
  <c r="BX205" i="17" s="1"/>
  <c r="AE205" i="17"/>
  <c r="AD205" i="17"/>
  <c r="AC205" i="17"/>
  <c r="BT206" i="17" s="1"/>
  <c r="AA205" i="17"/>
  <c r="BR206" i="17" s="1"/>
  <c r="Y205" i="17"/>
  <c r="BP206" i="17" s="1"/>
  <c r="W205" i="17"/>
  <c r="M194" i="17"/>
  <c r="D194" i="17"/>
  <c r="D195" i="17"/>
  <c r="D196" i="17"/>
  <c r="D197" i="17"/>
  <c r="D198" i="17"/>
  <c r="D199" i="17"/>
  <c r="D200" i="17"/>
  <c r="D201" i="17"/>
  <c r="D202" i="17"/>
  <c r="D203" i="17"/>
  <c r="D204" i="17"/>
  <c r="CN204" i="17"/>
  <c r="CM204" i="17"/>
  <c r="CL204" i="17"/>
  <c r="AQ204" i="17"/>
  <c r="AP204" i="17"/>
  <c r="AO204" i="17"/>
  <c r="AN204" i="17"/>
  <c r="AM204" i="17"/>
  <c r="AL204" i="17"/>
  <c r="AK204" i="17"/>
  <c r="AB204" i="17"/>
  <c r="AJ204" i="17" s="1"/>
  <c r="X204" i="17"/>
  <c r="AI204" i="17" s="1"/>
  <c r="AH204" i="17"/>
  <c r="AG204" i="17"/>
  <c r="AE204" i="17"/>
  <c r="AD204" i="17"/>
  <c r="AC204" i="17"/>
  <c r="AA204" i="17"/>
  <c r="Y204" i="17"/>
  <c r="W204" i="17"/>
  <c r="O204" i="17"/>
  <c r="N204" i="17"/>
  <c r="F204" i="17"/>
  <c r="E204" i="17"/>
  <c r="Z191" i="17"/>
  <c r="Z192" i="17"/>
  <c r="Z193" i="17"/>
  <c r="Z194" i="17"/>
  <c r="Z195" i="17"/>
  <c r="E203" i="17"/>
  <c r="F203" i="17"/>
  <c r="N203" i="17"/>
  <c r="O203" i="17"/>
  <c r="W203" i="17"/>
  <c r="X203" i="17"/>
  <c r="AI203" i="17" s="1"/>
  <c r="Y203" i="17"/>
  <c r="AA203" i="17"/>
  <c r="AB203" i="17"/>
  <c r="AC203" i="17"/>
  <c r="AD203" i="17"/>
  <c r="AE203" i="17"/>
  <c r="AG203" i="17"/>
  <c r="AH203" i="17"/>
  <c r="AK203" i="17"/>
  <c r="AL203" i="17"/>
  <c r="AM203" i="17"/>
  <c r="AN203" i="17"/>
  <c r="AO203" i="17"/>
  <c r="AP203" i="17"/>
  <c r="AQ203" i="17"/>
  <c r="CK203" i="17"/>
  <c r="CL203" i="17"/>
  <c r="CM203" i="17"/>
  <c r="CN203" i="17"/>
  <c r="F201" i="17"/>
  <c r="O201" i="17"/>
  <c r="F190" i="17"/>
  <c r="F191" i="17"/>
  <c r="F192" i="17"/>
  <c r="F193" i="17"/>
  <c r="F194" i="17"/>
  <c r="F195" i="17"/>
  <c r="F196" i="17"/>
  <c r="F197" i="17"/>
  <c r="F198" i="17"/>
  <c r="F199" i="17"/>
  <c r="F200" i="17"/>
  <c r="F202" i="17"/>
  <c r="E190" i="17"/>
  <c r="E191" i="17"/>
  <c r="E192" i="17"/>
  <c r="E193" i="17"/>
  <c r="E194" i="17"/>
  <c r="E195" i="17"/>
  <c r="E196" i="17"/>
  <c r="E197" i="17"/>
  <c r="E198" i="17"/>
  <c r="E199" i="17"/>
  <c r="E200" i="17"/>
  <c r="E201" i="17"/>
  <c r="E202" i="17"/>
  <c r="N201" i="17"/>
  <c r="D189" i="17"/>
  <c r="D190" i="17"/>
  <c r="D191" i="17"/>
  <c r="D192" i="17"/>
  <c r="D193" i="17"/>
  <c r="N190" i="17"/>
  <c r="N191" i="17"/>
  <c r="N192" i="17"/>
  <c r="N193" i="17"/>
  <c r="N194" i="17"/>
  <c r="N195" i="17"/>
  <c r="N196" i="17"/>
  <c r="N197" i="17"/>
  <c r="N198" i="17"/>
  <c r="N199" i="17"/>
  <c r="N200" i="17"/>
  <c r="N202" i="17"/>
  <c r="M189" i="17"/>
  <c r="M190" i="17"/>
  <c r="M191" i="17"/>
  <c r="M192" i="17"/>
  <c r="M193" i="17"/>
  <c r="F169" i="17"/>
  <c r="K169" i="17" s="1"/>
  <c r="F170" i="17"/>
  <c r="F171" i="17"/>
  <c r="Y199" i="17"/>
  <c r="Y201" i="17"/>
  <c r="Y202" i="17"/>
  <c r="Z188" i="17"/>
  <c r="Z189" i="17"/>
  <c r="Z190" i="17"/>
  <c r="O200" i="17"/>
  <c r="O202" i="17"/>
  <c r="W200" i="17"/>
  <c r="W201" i="17"/>
  <c r="W202" i="17"/>
  <c r="X200" i="17"/>
  <c r="AI200" i="17" s="1"/>
  <c r="X201" i="17"/>
  <c r="X202" i="17"/>
  <c r="Y200" i="17"/>
  <c r="AA200" i="17"/>
  <c r="AA201" i="17"/>
  <c r="AA202" i="17"/>
  <c r="AB200" i="17"/>
  <c r="AJ200" i="17" s="1"/>
  <c r="AB201" i="17"/>
  <c r="AJ201" i="17" s="1"/>
  <c r="AB202" i="17"/>
  <c r="AJ202" i="17" s="1"/>
  <c r="AC200" i="17"/>
  <c r="AC201" i="17"/>
  <c r="AC202" i="17"/>
  <c r="AD200" i="17"/>
  <c r="AD201" i="17"/>
  <c r="AD202" i="17"/>
  <c r="AE200" i="17"/>
  <c r="AE201" i="17"/>
  <c r="AE202" i="17"/>
  <c r="AG200" i="17"/>
  <c r="AG201" i="17"/>
  <c r="AG202" i="17"/>
  <c r="AH200" i="17"/>
  <c r="AH201" i="17"/>
  <c r="AH202" i="17"/>
  <c r="AK200" i="17"/>
  <c r="AK201" i="17"/>
  <c r="AK202" i="17"/>
  <c r="AL200" i="17"/>
  <c r="AL201" i="17"/>
  <c r="AL202" i="17"/>
  <c r="AM200" i="17"/>
  <c r="AM201" i="17"/>
  <c r="AM202" i="17"/>
  <c r="AN200" i="17"/>
  <c r="AN201" i="17"/>
  <c r="AN202" i="17"/>
  <c r="AO200" i="17"/>
  <c r="AO201" i="17"/>
  <c r="AO202" i="17"/>
  <c r="AP200" i="17"/>
  <c r="AP201" i="17"/>
  <c r="AP202" i="17"/>
  <c r="AQ200" i="17"/>
  <c r="AQ201" i="17"/>
  <c r="AQ202" i="17"/>
  <c r="CK200" i="17"/>
  <c r="CK201" i="17"/>
  <c r="CK202" i="17"/>
  <c r="CL200" i="17"/>
  <c r="CL201" i="17"/>
  <c r="CL202" i="17"/>
  <c r="CM200" i="17"/>
  <c r="CM201" i="17"/>
  <c r="CM202" i="17"/>
  <c r="CN200" i="17"/>
  <c r="CN201" i="17"/>
  <c r="CN202" i="17"/>
  <c r="CN199" i="17"/>
  <c r="CM199" i="17"/>
  <c r="CL199" i="17"/>
  <c r="CK199" i="17"/>
  <c r="AQ199" i="17"/>
  <c r="AP199" i="17"/>
  <c r="AO199" i="17"/>
  <c r="AN199" i="17"/>
  <c r="AM199" i="17"/>
  <c r="AL199" i="17"/>
  <c r="AK199" i="17"/>
  <c r="AB199" i="17"/>
  <c r="AJ199" i="17" s="1"/>
  <c r="X199" i="17"/>
  <c r="AI199" i="17" s="1"/>
  <c r="AH199" i="17"/>
  <c r="AG199" i="17"/>
  <c r="AE199" i="17"/>
  <c r="AD199" i="17"/>
  <c r="AC199" i="17"/>
  <c r="AA199" i="17"/>
  <c r="W199" i="17"/>
  <c r="O199" i="17"/>
  <c r="D188" i="17"/>
  <c r="O198" i="17"/>
  <c r="X198" i="17"/>
  <c r="Y198" i="17"/>
  <c r="AN198" i="17"/>
  <c r="W198" i="17"/>
  <c r="AB198" i="17"/>
  <c r="AJ198" i="17" s="1"/>
  <c r="AC198" i="17"/>
  <c r="AD198" i="17"/>
  <c r="AE198" i="17"/>
  <c r="AG198" i="17"/>
  <c r="AK198" i="17"/>
  <c r="AL198" i="17"/>
  <c r="AM198" i="17"/>
  <c r="AO198" i="17"/>
  <c r="CL198" i="17"/>
  <c r="CN198" i="17"/>
  <c r="CK198" i="17"/>
  <c r="AC197" i="17"/>
  <c r="AM195" i="17"/>
  <c r="AM196" i="17"/>
  <c r="AM197" i="17"/>
  <c r="O196" i="17"/>
  <c r="O197" i="17"/>
  <c r="CK196" i="17"/>
  <c r="CK197" i="17"/>
  <c r="CN197" i="17"/>
  <c r="AO196" i="17"/>
  <c r="AO197" i="17"/>
  <c r="AA198" i="17"/>
  <c r="AH198" i="17"/>
  <c r="AP198" i="17"/>
  <c r="AQ198" i="17"/>
  <c r="CL193" i="17"/>
  <c r="CU193" i="17" s="1"/>
  <c r="CL194" i="17"/>
  <c r="CL195" i="17"/>
  <c r="CL196" i="17"/>
  <c r="CL197" i="17"/>
  <c r="CM198" i="17"/>
  <c r="CM197" i="17"/>
  <c r="AQ197" i="17"/>
  <c r="AP197" i="17"/>
  <c r="AN197" i="17"/>
  <c r="AL197" i="17"/>
  <c r="AK197" i="17"/>
  <c r="AH197" i="17"/>
  <c r="AG197" i="17"/>
  <c r="AE197" i="17"/>
  <c r="AD197" i="17"/>
  <c r="AB197" i="17"/>
  <c r="AJ197" i="17" s="1"/>
  <c r="AA197" i="17"/>
  <c r="Y197" i="17"/>
  <c r="Y196" i="17"/>
  <c r="X197" i="17"/>
  <c r="AI197" i="17" s="1"/>
  <c r="W197" i="17"/>
  <c r="W195" i="17"/>
  <c r="O195" i="17"/>
  <c r="X195" i="17"/>
  <c r="AI195" i="17" s="1"/>
  <c r="X196" i="17"/>
  <c r="AI196" i="17" s="1"/>
  <c r="Y195" i="17"/>
  <c r="AA195" i="17"/>
  <c r="AA196" i="17"/>
  <c r="AB195" i="17"/>
  <c r="AB196" i="17"/>
  <c r="AJ196" i="17" s="1"/>
  <c r="AC195" i="17"/>
  <c r="AC196" i="17"/>
  <c r="AD195" i="17"/>
  <c r="AD196" i="17"/>
  <c r="AE195" i="17"/>
  <c r="AG195" i="17"/>
  <c r="AH195" i="17"/>
  <c r="AK195" i="17"/>
  <c r="AL195" i="17"/>
  <c r="AL196" i="17"/>
  <c r="AN195" i="17"/>
  <c r="AN196" i="17"/>
  <c r="AO195" i="17"/>
  <c r="AP195" i="17"/>
  <c r="AP196" i="17"/>
  <c r="AQ195" i="17"/>
  <c r="CK195" i="17"/>
  <c r="CM195" i="17"/>
  <c r="CM196" i="17"/>
  <c r="CN195" i="17"/>
  <c r="W196" i="17"/>
  <c r="AE196" i="17"/>
  <c r="AG196" i="17"/>
  <c r="AH196" i="17"/>
  <c r="AK196" i="17"/>
  <c r="AQ196" i="17"/>
  <c r="CN196" i="17"/>
  <c r="O194" i="17"/>
  <c r="W194" i="17"/>
  <c r="X194" i="17"/>
  <c r="AI194" i="17" s="1"/>
  <c r="Y194" i="17"/>
  <c r="AA194" i="17"/>
  <c r="AB194" i="17"/>
  <c r="AC194" i="17"/>
  <c r="AD194" i="17"/>
  <c r="AE194" i="17"/>
  <c r="AG194" i="17"/>
  <c r="AH194" i="17"/>
  <c r="AK194" i="17"/>
  <c r="AL194" i="17"/>
  <c r="AM194" i="17"/>
  <c r="AN194" i="17"/>
  <c r="AO194" i="17"/>
  <c r="AP194" i="17"/>
  <c r="AQ194" i="17"/>
  <c r="CK194" i="17"/>
  <c r="CM194" i="17"/>
  <c r="CN194" i="17"/>
  <c r="O193" i="17"/>
  <c r="T193" i="17" s="1"/>
  <c r="V193" i="17"/>
  <c r="AF193" i="17" s="1"/>
  <c r="BW193" i="17" s="1"/>
  <c r="W193" i="17"/>
  <c r="X193" i="17"/>
  <c r="Y193" i="17"/>
  <c r="BP193" i="17" s="1"/>
  <c r="AA193" i="17"/>
  <c r="AB193" i="17"/>
  <c r="BS193" i="17" s="1"/>
  <c r="AC193" i="17"/>
  <c r="BT193" i="17" s="1"/>
  <c r="AD193" i="17"/>
  <c r="AE193" i="17"/>
  <c r="AG193" i="17"/>
  <c r="BX193" i="17" s="1"/>
  <c r="AH193" i="17"/>
  <c r="BY193" i="17" s="1"/>
  <c r="AK193" i="17"/>
  <c r="CB193" i="17" s="1"/>
  <c r="AL193" i="17"/>
  <c r="AM193" i="17"/>
  <c r="AN193" i="17"/>
  <c r="CE193" i="17" s="1"/>
  <c r="AO193" i="17"/>
  <c r="CF193" i="17" s="1"/>
  <c r="AP193" i="17"/>
  <c r="AQ193" i="17"/>
  <c r="CJ193" i="17"/>
  <c r="CK193" i="17"/>
  <c r="CM193" i="17"/>
  <c r="CN193" i="17"/>
  <c r="O192" i="17"/>
  <c r="CM192" i="17"/>
  <c r="O191" i="17"/>
  <c r="CM191" i="17"/>
  <c r="O190" i="17"/>
  <c r="CM190" i="17"/>
  <c r="E189" i="17"/>
  <c r="F189" i="17"/>
  <c r="N189" i="17"/>
  <c r="O189" i="17"/>
  <c r="CM189" i="17"/>
  <c r="CM188" i="17"/>
  <c r="CM187" i="17"/>
  <c r="CM184" i="17"/>
  <c r="CM185" i="17"/>
  <c r="CM186" i="17"/>
  <c r="CM183" i="17"/>
  <c r="CM182" i="17"/>
  <c r="CM181" i="17"/>
  <c r="CV181" i="17" s="1"/>
  <c r="CM180" i="17"/>
  <c r="CM179" i="17"/>
  <c r="CM178" i="17"/>
  <c r="CM177" i="17"/>
  <c r="CM176" i="17"/>
  <c r="CM175" i="17"/>
  <c r="CM174" i="17"/>
  <c r="CM173" i="17"/>
  <c r="CM172" i="17"/>
  <c r="CM171" i="17"/>
  <c r="CM170" i="17"/>
  <c r="CM168" i="17"/>
  <c r="CM169" i="17"/>
  <c r="CM167" i="17"/>
  <c r="CM166" i="17"/>
  <c r="CM165" i="17"/>
  <c r="CM164" i="17"/>
  <c r="CM163" i="17"/>
  <c r="CM162" i="17"/>
  <c r="CM161" i="17"/>
  <c r="CM160" i="17"/>
  <c r="CM159" i="17"/>
  <c r="CM158" i="17"/>
  <c r="CM157" i="17"/>
  <c r="CM156" i="17"/>
  <c r="CR167" i="17" s="1"/>
  <c r="B156" i="17"/>
  <c r="B155" i="17"/>
  <c r="CM155" i="17"/>
  <c r="CR166" i="17" s="1"/>
  <c r="CM154" i="17"/>
  <c r="CR165" i="17" s="1"/>
  <c r="B154" i="17"/>
  <c r="M130" i="17"/>
  <c r="N130" i="17"/>
  <c r="O130" i="17"/>
  <c r="M131" i="17"/>
  <c r="N131" i="17"/>
  <c r="O131" i="17"/>
  <c r="M132" i="17"/>
  <c r="N132" i="17"/>
  <c r="O132" i="17"/>
  <c r="M133" i="17"/>
  <c r="N133" i="17"/>
  <c r="O133" i="17"/>
  <c r="M134" i="17"/>
  <c r="N134" i="17"/>
  <c r="O134" i="17"/>
  <c r="M135" i="17"/>
  <c r="N135" i="17"/>
  <c r="O135" i="17"/>
  <c r="M136" i="17"/>
  <c r="N136" i="17"/>
  <c r="O136" i="17"/>
  <c r="M137" i="17"/>
  <c r="N137" i="17"/>
  <c r="O137" i="17"/>
  <c r="M138" i="17"/>
  <c r="N138" i="17"/>
  <c r="O138" i="17"/>
  <c r="M139" i="17"/>
  <c r="N139" i="17"/>
  <c r="O139" i="17"/>
  <c r="M140" i="17"/>
  <c r="N140" i="17"/>
  <c r="O140" i="17"/>
  <c r="M141" i="17"/>
  <c r="N141" i="17"/>
  <c r="O141" i="17"/>
  <c r="D130" i="17"/>
  <c r="E130" i="17"/>
  <c r="F130" i="17"/>
  <c r="D131" i="17"/>
  <c r="E131" i="17"/>
  <c r="F131" i="17"/>
  <c r="D132" i="17"/>
  <c r="E132" i="17"/>
  <c r="F132" i="17"/>
  <c r="D133" i="17"/>
  <c r="E133" i="17"/>
  <c r="F133" i="17"/>
  <c r="D134" i="17"/>
  <c r="E134" i="17"/>
  <c r="F134" i="17"/>
  <c r="D135" i="17"/>
  <c r="E135" i="17"/>
  <c r="F135" i="17"/>
  <c r="D136" i="17"/>
  <c r="E136" i="17"/>
  <c r="F136" i="17"/>
  <c r="D137" i="17"/>
  <c r="E137" i="17"/>
  <c r="F137" i="17"/>
  <c r="D138" i="17"/>
  <c r="E138" i="17"/>
  <c r="F138" i="17"/>
  <c r="D139" i="17"/>
  <c r="E139" i="17"/>
  <c r="F139" i="17"/>
  <c r="D140" i="17"/>
  <c r="E140" i="17"/>
  <c r="F140" i="17"/>
  <c r="D141" i="17"/>
  <c r="E141" i="17"/>
  <c r="F141" i="17"/>
  <c r="CM143" i="17"/>
  <c r="CR154" i="17" s="1"/>
  <c r="CM144" i="17"/>
  <c r="CR155" i="17" s="1"/>
  <c r="CM145" i="17"/>
  <c r="CM146" i="17"/>
  <c r="CR157" i="17" s="1"/>
  <c r="CM147" i="17"/>
  <c r="CR158" i="17" s="1"/>
  <c r="CM148" i="17"/>
  <c r="CR159" i="17" s="1"/>
  <c r="CM149" i="17"/>
  <c r="CR160" i="17" s="1"/>
  <c r="CM150" i="17"/>
  <c r="CR161" i="17" s="1"/>
  <c r="CM151" i="17"/>
  <c r="CR162" i="17" s="1"/>
  <c r="CM152" i="17"/>
  <c r="CR163" i="17" s="1"/>
  <c r="CM153" i="17"/>
  <c r="CR164" i="17" s="1"/>
  <c r="CM142" i="17"/>
  <c r="CR153" i="17" s="1"/>
  <c r="AL141" i="17"/>
  <c r="AL140" i="17"/>
  <c r="AL139" i="17"/>
  <c r="AL138" i="17"/>
  <c r="AL137" i="17"/>
  <c r="AL136" i="17"/>
  <c r="M127" i="17"/>
  <c r="M126" i="17"/>
  <c r="M124" i="17"/>
  <c r="M123" i="17"/>
  <c r="M122" i="17"/>
  <c r="M121" i="17"/>
  <c r="M120" i="17"/>
  <c r="M119" i="17"/>
  <c r="M125" i="17"/>
  <c r="CJ132" i="17"/>
  <c r="CL132" i="17"/>
  <c r="AC133" i="17"/>
  <c r="AD133" i="17"/>
  <c r="AE133" i="17"/>
  <c r="AF133" i="17"/>
  <c r="AG133" i="17"/>
  <c r="AH133" i="17"/>
  <c r="AI133" i="17"/>
  <c r="AJ133" i="17"/>
  <c r="AK133" i="17"/>
  <c r="AL133" i="17"/>
  <c r="AM133" i="17"/>
  <c r="AN133" i="17"/>
  <c r="AO133" i="17"/>
  <c r="AP133" i="17"/>
  <c r="AQ133" i="17"/>
  <c r="AC134" i="17"/>
  <c r="AD134" i="17"/>
  <c r="AE134" i="17"/>
  <c r="AF134" i="17"/>
  <c r="AG134" i="17"/>
  <c r="AH134" i="17"/>
  <c r="AI134" i="17"/>
  <c r="AJ134" i="17"/>
  <c r="AK134" i="17"/>
  <c r="AL134" i="17"/>
  <c r="AM134" i="17"/>
  <c r="AN134" i="17"/>
  <c r="AO134" i="17"/>
  <c r="AP134" i="17"/>
  <c r="AQ134" i="17"/>
  <c r="AC135" i="17"/>
  <c r="AD135" i="17"/>
  <c r="AE135" i="17"/>
  <c r="AF135" i="17"/>
  <c r="AG135" i="17"/>
  <c r="AH135" i="17"/>
  <c r="AI135" i="17"/>
  <c r="AJ135" i="17"/>
  <c r="B138" i="17"/>
  <c r="AK135" i="17"/>
  <c r="AL135" i="17"/>
  <c r="AM135" i="17"/>
  <c r="AN135" i="17"/>
  <c r="AO135" i="17"/>
  <c r="AP135" i="17"/>
  <c r="AQ135" i="17"/>
  <c r="AC136" i="17"/>
  <c r="AD136" i="17"/>
  <c r="AE136" i="17"/>
  <c r="AF136" i="17"/>
  <c r="AG136" i="17"/>
  <c r="AH136" i="17"/>
  <c r="AI136" i="17"/>
  <c r="AJ136" i="17"/>
  <c r="AK136" i="17"/>
  <c r="AM136" i="17"/>
  <c r="AN136" i="17"/>
  <c r="AO136" i="17"/>
  <c r="AP136" i="17"/>
  <c r="AQ136" i="17"/>
  <c r="AC137" i="17"/>
  <c r="AD137" i="17"/>
  <c r="AE137" i="17"/>
  <c r="AF137" i="17"/>
  <c r="AG137" i="17"/>
  <c r="AH137" i="17"/>
  <c r="AI137" i="17"/>
  <c r="AJ137" i="17"/>
  <c r="AK137" i="17"/>
  <c r="AM137" i="17"/>
  <c r="AN137" i="17"/>
  <c r="AO137" i="17"/>
  <c r="AP137" i="17"/>
  <c r="AQ137" i="17"/>
  <c r="AC138" i="17"/>
  <c r="AD138" i="17"/>
  <c r="AE138" i="17"/>
  <c r="AF138" i="17"/>
  <c r="AG138" i="17"/>
  <c r="AH138" i="17"/>
  <c r="AI138" i="17"/>
  <c r="AJ138" i="17"/>
  <c r="AK138" i="17"/>
  <c r="AM138" i="17"/>
  <c r="AN138" i="17"/>
  <c r="AO138" i="17"/>
  <c r="AP138" i="17"/>
  <c r="AQ138" i="17"/>
  <c r="AC139" i="17"/>
  <c r="AD139" i="17"/>
  <c r="AE139" i="17"/>
  <c r="AF139" i="17"/>
  <c r="AG139" i="17"/>
  <c r="AH139" i="17"/>
  <c r="AI139" i="17"/>
  <c r="AJ139" i="17"/>
  <c r="AK139" i="17"/>
  <c r="AM139" i="17"/>
  <c r="AN139" i="17"/>
  <c r="AO139" i="17"/>
  <c r="AP139" i="17"/>
  <c r="AQ139" i="17"/>
  <c r="AC140" i="17"/>
  <c r="AD140" i="17"/>
  <c r="AE140" i="17"/>
  <c r="AF140" i="17"/>
  <c r="AG140" i="17"/>
  <c r="AH140" i="17"/>
  <c r="AI140" i="17"/>
  <c r="AJ140" i="17"/>
  <c r="AK140" i="17"/>
  <c r="AM140" i="17"/>
  <c r="AN140" i="17"/>
  <c r="AO140" i="17"/>
  <c r="AP140" i="17"/>
  <c r="AQ140" i="17"/>
  <c r="AC141" i="17"/>
  <c r="AD141" i="17"/>
  <c r="AE141" i="17"/>
  <c r="AF141" i="17"/>
  <c r="AG141" i="17"/>
  <c r="AH141" i="17"/>
  <c r="AI141" i="17"/>
  <c r="AJ141" i="17"/>
  <c r="AK141" i="17"/>
  <c r="AM141" i="17"/>
  <c r="AN141" i="17"/>
  <c r="AO141" i="17"/>
  <c r="AP141" i="17"/>
  <c r="AQ141" i="17"/>
  <c r="BM100" i="17"/>
  <c r="BM101" i="17"/>
  <c r="BM102" i="17"/>
  <c r="BM103" i="17"/>
  <c r="BM104" i="17"/>
  <c r="BM105" i="17"/>
  <c r="BM106" i="17"/>
  <c r="BM107" i="17"/>
  <c r="BM108" i="17"/>
  <c r="BM109" i="17"/>
  <c r="BM110" i="17"/>
  <c r="BM111" i="17"/>
  <c r="BM112" i="17"/>
  <c r="BM113" i="17"/>
  <c r="BM114" i="17"/>
  <c r="BM115" i="17"/>
  <c r="BM116" i="17"/>
  <c r="BM117" i="17"/>
  <c r="BM118" i="17"/>
  <c r="BM119" i="17"/>
  <c r="BM120" i="17"/>
  <c r="BM121" i="17"/>
  <c r="BM122" i="17"/>
  <c r="BM123" i="17"/>
  <c r="BM124" i="17"/>
  <c r="BM125" i="17"/>
  <c r="BM126" i="17"/>
  <c r="BM127" i="17"/>
  <c r="BM128" i="17"/>
  <c r="AY71" i="17"/>
  <c r="AZ71" i="17"/>
  <c r="BA71" i="17"/>
  <c r="BB71" i="17"/>
  <c r="BC71" i="17"/>
  <c r="BD71" i="17"/>
  <c r="BE71" i="17"/>
  <c r="BF71" i="17"/>
  <c r="BG71" i="17"/>
  <c r="BH71" i="17"/>
  <c r="BI71" i="17"/>
  <c r="BJ71" i="17"/>
  <c r="BK71" i="17"/>
  <c r="BL71" i="17"/>
  <c r="AY72" i="17"/>
  <c r="AZ72" i="17"/>
  <c r="BA72" i="17"/>
  <c r="BB72" i="17"/>
  <c r="BC72" i="17"/>
  <c r="BD72" i="17"/>
  <c r="BE72" i="17"/>
  <c r="BF72" i="17"/>
  <c r="BG72" i="17"/>
  <c r="BH72" i="17"/>
  <c r="BI72" i="17"/>
  <c r="BJ72" i="17"/>
  <c r="BK72" i="17"/>
  <c r="BL72" i="17"/>
  <c r="AY73" i="17"/>
  <c r="AZ73" i="17"/>
  <c r="BA73" i="17"/>
  <c r="BB73" i="17"/>
  <c r="BC73" i="17"/>
  <c r="BD73" i="17"/>
  <c r="BE73" i="17"/>
  <c r="BF73" i="17"/>
  <c r="BG73" i="17"/>
  <c r="BH73" i="17"/>
  <c r="BI73" i="17"/>
  <c r="BJ73" i="17"/>
  <c r="BK73" i="17"/>
  <c r="BL73" i="17"/>
  <c r="AY74" i="17"/>
  <c r="AZ74" i="17"/>
  <c r="BA74" i="17"/>
  <c r="BB74" i="17"/>
  <c r="BC74" i="17"/>
  <c r="BD74" i="17"/>
  <c r="BE74" i="17"/>
  <c r="BF74" i="17"/>
  <c r="BG74" i="17"/>
  <c r="BH74" i="17"/>
  <c r="BI74" i="17"/>
  <c r="BJ74" i="17"/>
  <c r="BK74" i="17"/>
  <c r="BL74" i="17"/>
  <c r="AY75" i="17"/>
  <c r="AZ75" i="17"/>
  <c r="BA75" i="17"/>
  <c r="BB75" i="17"/>
  <c r="BC75" i="17"/>
  <c r="BD75" i="17"/>
  <c r="BE75" i="17"/>
  <c r="BF75" i="17"/>
  <c r="BG75" i="17"/>
  <c r="BH75" i="17"/>
  <c r="BI75" i="17"/>
  <c r="BJ75" i="17"/>
  <c r="BK75" i="17"/>
  <c r="BL75" i="17"/>
  <c r="AY76" i="17"/>
  <c r="AZ76" i="17"/>
  <c r="BA76" i="17"/>
  <c r="BB76" i="17"/>
  <c r="BC76" i="17"/>
  <c r="BD76" i="17"/>
  <c r="BE76" i="17"/>
  <c r="BF76" i="17"/>
  <c r="BG76" i="17"/>
  <c r="BH76" i="17"/>
  <c r="BI76" i="17"/>
  <c r="BJ76" i="17"/>
  <c r="BK76" i="17"/>
  <c r="BL76" i="17"/>
  <c r="AY77" i="17"/>
  <c r="AZ77" i="17"/>
  <c r="BA77" i="17"/>
  <c r="BB77" i="17"/>
  <c r="BC77" i="17"/>
  <c r="BD77" i="17"/>
  <c r="BE77" i="17"/>
  <c r="BF77" i="17"/>
  <c r="BG77" i="17"/>
  <c r="BH77" i="17"/>
  <c r="BI77" i="17"/>
  <c r="BJ77" i="17"/>
  <c r="BK77" i="17"/>
  <c r="BL77" i="17"/>
  <c r="AY78" i="17"/>
  <c r="AZ78" i="17"/>
  <c r="BA78" i="17"/>
  <c r="BB78" i="17"/>
  <c r="BC78" i="17"/>
  <c r="BD78" i="17"/>
  <c r="BE78" i="17"/>
  <c r="BF78" i="17"/>
  <c r="BG78" i="17"/>
  <c r="BH78" i="17"/>
  <c r="BI78" i="17"/>
  <c r="BJ78" i="17"/>
  <c r="BK78" i="17"/>
  <c r="BL78" i="17"/>
  <c r="AY79" i="17"/>
  <c r="AZ79" i="17"/>
  <c r="BA79" i="17"/>
  <c r="BB79" i="17"/>
  <c r="BC79" i="17"/>
  <c r="BD79" i="17"/>
  <c r="BE79" i="17"/>
  <c r="BF79" i="17"/>
  <c r="BG79" i="17"/>
  <c r="BH79" i="17"/>
  <c r="BI79" i="17"/>
  <c r="BJ79" i="17"/>
  <c r="BK79" i="17"/>
  <c r="BL79" i="17"/>
  <c r="AY80" i="17"/>
  <c r="AZ80" i="17"/>
  <c r="BA80" i="17"/>
  <c r="BB80" i="17"/>
  <c r="BC80" i="17"/>
  <c r="BD80" i="17"/>
  <c r="BE80" i="17"/>
  <c r="BF80" i="17"/>
  <c r="BG80" i="17"/>
  <c r="BH80" i="17"/>
  <c r="BI80" i="17"/>
  <c r="BJ80" i="17"/>
  <c r="BK80" i="17"/>
  <c r="BL80" i="17"/>
  <c r="AY81" i="17"/>
  <c r="AZ81" i="17"/>
  <c r="BA81" i="17"/>
  <c r="BB81" i="17"/>
  <c r="BC81" i="17"/>
  <c r="BD81" i="17"/>
  <c r="BE81" i="17"/>
  <c r="BF81" i="17"/>
  <c r="BG81" i="17"/>
  <c r="BH81" i="17"/>
  <c r="BI81" i="17"/>
  <c r="BJ81" i="17"/>
  <c r="BK81" i="17"/>
  <c r="BL81" i="17"/>
  <c r="AY82" i="17"/>
  <c r="AZ82" i="17"/>
  <c r="BA82" i="17"/>
  <c r="BB82" i="17"/>
  <c r="BC82" i="17"/>
  <c r="BD82" i="17"/>
  <c r="BE82" i="17"/>
  <c r="BF82" i="17"/>
  <c r="BG82" i="17"/>
  <c r="BH82" i="17"/>
  <c r="BI82" i="17"/>
  <c r="BJ82" i="17"/>
  <c r="BK82" i="17"/>
  <c r="BL82" i="17"/>
  <c r="AY83" i="17"/>
  <c r="AZ83" i="17"/>
  <c r="BA83" i="17"/>
  <c r="BB83" i="17"/>
  <c r="BC83" i="17"/>
  <c r="BD83" i="17"/>
  <c r="BE83" i="17"/>
  <c r="BF83" i="17"/>
  <c r="BG83" i="17"/>
  <c r="BH83" i="17"/>
  <c r="BI83" i="17"/>
  <c r="BJ83" i="17"/>
  <c r="BK83" i="17"/>
  <c r="BL83" i="17"/>
  <c r="AY84" i="17"/>
  <c r="AZ84" i="17"/>
  <c r="BA84" i="17"/>
  <c r="BB84" i="17"/>
  <c r="BC84" i="17"/>
  <c r="BD84" i="17"/>
  <c r="BE84" i="17"/>
  <c r="BF84" i="17"/>
  <c r="BG84" i="17"/>
  <c r="BH84" i="17"/>
  <c r="BI84" i="17"/>
  <c r="BJ84" i="17"/>
  <c r="BK84" i="17"/>
  <c r="BL84" i="17"/>
  <c r="AY85" i="17"/>
  <c r="AZ85" i="17"/>
  <c r="BA85" i="17"/>
  <c r="BB85" i="17"/>
  <c r="BC85" i="17"/>
  <c r="BD85" i="17"/>
  <c r="BE85" i="17"/>
  <c r="BF85" i="17"/>
  <c r="BG85" i="17"/>
  <c r="BH85" i="17"/>
  <c r="BI85" i="17"/>
  <c r="BJ85" i="17"/>
  <c r="BK85" i="17"/>
  <c r="BL85" i="17"/>
  <c r="AY86" i="17"/>
  <c r="AZ86" i="17"/>
  <c r="BA86" i="17"/>
  <c r="BB86" i="17"/>
  <c r="BC86" i="17"/>
  <c r="BD86" i="17"/>
  <c r="BE86" i="17"/>
  <c r="BF86" i="17"/>
  <c r="BG86" i="17"/>
  <c r="BH86" i="17"/>
  <c r="BI86" i="17"/>
  <c r="BJ86" i="17"/>
  <c r="BK86" i="17"/>
  <c r="BL86" i="17"/>
  <c r="AY87" i="17"/>
  <c r="AZ87" i="17"/>
  <c r="BA87" i="17"/>
  <c r="BB87" i="17"/>
  <c r="BC87" i="17"/>
  <c r="BD87" i="17"/>
  <c r="BE87" i="17"/>
  <c r="BF87" i="17"/>
  <c r="BG87" i="17"/>
  <c r="BH87" i="17"/>
  <c r="BI87" i="17"/>
  <c r="BJ87" i="17"/>
  <c r="BK87" i="17"/>
  <c r="BL87" i="17"/>
  <c r="AY88" i="17"/>
  <c r="AZ88" i="17"/>
  <c r="BA88" i="17"/>
  <c r="BB88" i="17"/>
  <c r="BC88" i="17"/>
  <c r="BD88" i="17"/>
  <c r="BE88" i="17"/>
  <c r="BF88" i="17"/>
  <c r="BG88" i="17"/>
  <c r="BH88" i="17"/>
  <c r="BI88" i="17"/>
  <c r="BJ88" i="17"/>
  <c r="BK88" i="17"/>
  <c r="BL88" i="17"/>
  <c r="AY89" i="17"/>
  <c r="AZ89" i="17"/>
  <c r="BA89" i="17"/>
  <c r="BB89" i="17"/>
  <c r="BC89" i="17"/>
  <c r="BD89" i="17"/>
  <c r="BE89" i="17"/>
  <c r="BF89" i="17"/>
  <c r="BG89" i="17"/>
  <c r="BH89" i="17"/>
  <c r="BI89" i="17"/>
  <c r="BJ89" i="17"/>
  <c r="BK89" i="17"/>
  <c r="BL89" i="17"/>
  <c r="AY90" i="17"/>
  <c r="AZ90" i="17"/>
  <c r="BA90" i="17"/>
  <c r="BB90" i="17"/>
  <c r="BC90" i="17"/>
  <c r="BD90" i="17"/>
  <c r="BE90" i="17"/>
  <c r="BF90" i="17"/>
  <c r="BG90" i="17"/>
  <c r="BH90" i="17"/>
  <c r="BI90" i="17"/>
  <c r="BJ90" i="17"/>
  <c r="BK90" i="17"/>
  <c r="BL90" i="17"/>
  <c r="AY91" i="17"/>
  <c r="AZ91" i="17"/>
  <c r="BA91" i="17"/>
  <c r="BB91" i="17"/>
  <c r="BC91" i="17"/>
  <c r="BD91" i="17"/>
  <c r="BE91" i="17"/>
  <c r="BF91" i="17"/>
  <c r="BG91" i="17"/>
  <c r="BH91" i="17"/>
  <c r="BI91" i="17"/>
  <c r="BJ91" i="17"/>
  <c r="BK91" i="17"/>
  <c r="BL91" i="17"/>
  <c r="AY92" i="17"/>
  <c r="AZ92" i="17"/>
  <c r="BA92" i="17"/>
  <c r="BB92" i="17"/>
  <c r="BC92" i="17"/>
  <c r="BD92" i="17"/>
  <c r="BE92" i="17"/>
  <c r="BF92" i="17"/>
  <c r="BG92" i="17"/>
  <c r="BH92" i="17"/>
  <c r="BI92" i="17"/>
  <c r="BJ92" i="17"/>
  <c r="BK92" i="17"/>
  <c r="BL92" i="17"/>
  <c r="AY93" i="17"/>
  <c r="AZ93" i="17"/>
  <c r="BA93" i="17"/>
  <c r="BB93" i="17"/>
  <c r="BC93" i="17"/>
  <c r="BD93" i="17"/>
  <c r="BE93" i="17"/>
  <c r="BF93" i="17"/>
  <c r="BG93" i="17"/>
  <c r="BH93" i="17"/>
  <c r="BI93" i="17"/>
  <c r="BJ93" i="17"/>
  <c r="BK93" i="17"/>
  <c r="BL93" i="17"/>
  <c r="AY94" i="17"/>
  <c r="AZ94" i="17"/>
  <c r="BA94" i="17"/>
  <c r="BB94" i="17"/>
  <c r="BC94" i="17"/>
  <c r="BD94" i="17"/>
  <c r="BE94" i="17"/>
  <c r="BF94" i="17"/>
  <c r="BG94" i="17"/>
  <c r="BH94" i="17"/>
  <c r="BI94" i="17"/>
  <c r="BJ94" i="17"/>
  <c r="BK94" i="17"/>
  <c r="BL94" i="17"/>
  <c r="AY95" i="17"/>
  <c r="AZ95" i="17"/>
  <c r="BA95" i="17"/>
  <c r="BB95" i="17"/>
  <c r="BC95" i="17"/>
  <c r="BD95" i="17"/>
  <c r="BE95" i="17"/>
  <c r="BF95" i="17"/>
  <c r="BG95" i="17"/>
  <c r="BH95" i="17"/>
  <c r="BI95" i="17"/>
  <c r="BJ95" i="17"/>
  <c r="BK95" i="17"/>
  <c r="BL95" i="17"/>
  <c r="AY96" i="17"/>
  <c r="AZ96" i="17"/>
  <c r="BA96" i="17"/>
  <c r="BB96" i="17"/>
  <c r="BC96" i="17"/>
  <c r="BD96" i="17"/>
  <c r="BE96" i="17"/>
  <c r="BF96" i="17"/>
  <c r="BG96" i="17"/>
  <c r="BH96" i="17"/>
  <c r="BI96" i="17"/>
  <c r="BJ96" i="17"/>
  <c r="BK96" i="17"/>
  <c r="BL96" i="17"/>
  <c r="AY97" i="17"/>
  <c r="AZ97" i="17"/>
  <c r="BA97" i="17"/>
  <c r="BB97" i="17"/>
  <c r="BC97" i="17"/>
  <c r="BD97" i="17"/>
  <c r="BE97" i="17"/>
  <c r="BF97" i="17"/>
  <c r="BG97" i="17"/>
  <c r="BH97" i="17"/>
  <c r="BI97" i="17"/>
  <c r="BJ97" i="17"/>
  <c r="BK97" i="17"/>
  <c r="BL97" i="17"/>
  <c r="AY98" i="17"/>
  <c r="AZ98" i="17"/>
  <c r="BA98" i="17"/>
  <c r="BB98" i="17"/>
  <c r="BC98" i="17"/>
  <c r="BD98" i="17"/>
  <c r="BE98" i="17"/>
  <c r="BF98" i="17"/>
  <c r="BG98" i="17"/>
  <c r="BH98" i="17"/>
  <c r="BI98" i="17"/>
  <c r="BJ98" i="17"/>
  <c r="BK98" i="17"/>
  <c r="BL98" i="17"/>
  <c r="AY99" i="17"/>
  <c r="AZ99" i="17"/>
  <c r="BA99" i="17"/>
  <c r="BB99" i="17"/>
  <c r="BC99" i="17"/>
  <c r="BD99" i="17"/>
  <c r="BE99" i="17"/>
  <c r="BF99" i="17"/>
  <c r="BG99" i="17"/>
  <c r="BH99" i="17"/>
  <c r="BI99" i="17"/>
  <c r="BJ99" i="17"/>
  <c r="BK99" i="17"/>
  <c r="BL99" i="17"/>
  <c r="AY100" i="17"/>
  <c r="AZ100" i="17"/>
  <c r="BA100" i="17"/>
  <c r="BB100" i="17"/>
  <c r="BC100" i="17"/>
  <c r="BD100" i="17"/>
  <c r="BE100" i="17"/>
  <c r="BF100" i="17"/>
  <c r="BG100" i="17"/>
  <c r="BH100" i="17"/>
  <c r="BI100" i="17"/>
  <c r="BJ100" i="17"/>
  <c r="BK100" i="17"/>
  <c r="BL100" i="17"/>
  <c r="AY101" i="17"/>
  <c r="AZ101" i="17"/>
  <c r="BA101" i="17"/>
  <c r="BB101" i="17"/>
  <c r="BC101" i="17"/>
  <c r="BD101" i="17"/>
  <c r="BE101" i="17"/>
  <c r="BF101" i="17"/>
  <c r="BG101" i="17"/>
  <c r="BH101" i="17"/>
  <c r="BI101" i="17"/>
  <c r="BJ101" i="17"/>
  <c r="BK101" i="17"/>
  <c r="BL101" i="17"/>
  <c r="AY102" i="17"/>
  <c r="AZ102" i="17"/>
  <c r="BA102" i="17"/>
  <c r="BB102" i="17"/>
  <c r="BC102" i="17"/>
  <c r="BD102" i="17"/>
  <c r="BE102" i="17"/>
  <c r="BF102" i="17"/>
  <c r="BG102" i="17"/>
  <c r="BH102" i="17"/>
  <c r="BI102" i="17"/>
  <c r="BJ102" i="17"/>
  <c r="BK102" i="17"/>
  <c r="BL102" i="17"/>
  <c r="AY103" i="17"/>
  <c r="AZ103" i="17"/>
  <c r="BA103" i="17"/>
  <c r="BB103" i="17"/>
  <c r="BC103" i="17"/>
  <c r="BD103" i="17"/>
  <c r="BE103" i="17"/>
  <c r="BF103" i="17"/>
  <c r="BG103" i="17"/>
  <c r="BH103" i="17"/>
  <c r="BI103" i="17"/>
  <c r="BJ103" i="17"/>
  <c r="BK103" i="17"/>
  <c r="BL103" i="17"/>
  <c r="AY104" i="17"/>
  <c r="AZ104" i="17"/>
  <c r="BA104" i="17"/>
  <c r="BB104" i="17"/>
  <c r="BC104" i="17"/>
  <c r="BD104" i="17"/>
  <c r="BE104" i="17"/>
  <c r="BF104" i="17"/>
  <c r="BG104" i="17"/>
  <c r="BH104" i="17"/>
  <c r="BI104" i="17"/>
  <c r="BJ104" i="17"/>
  <c r="BK104" i="17"/>
  <c r="BL104" i="17"/>
  <c r="AY105" i="17"/>
  <c r="AZ105" i="17"/>
  <c r="BA105" i="17"/>
  <c r="BB105" i="17"/>
  <c r="BC105" i="17"/>
  <c r="BD105" i="17"/>
  <c r="BE105" i="17"/>
  <c r="BF105" i="17"/>
  <c r="BG105" i="17"/>
  <c r="BH105" i="17"/>
  <c r="BI105" i="17"/>
  <c r="BJ105" i="17"/>
  <c r="BK105" i="17"/>
  <c r="BL105" i="17"/>
  <c r="AY106" i="17"/>
  <c r="AZ106" i="17"/>
  <c r="BA106" i="17"/>
  <c r="BB106" i="17"/>
  <c r="BC106" i="17"/>
  <c r="BD106" i="17"/>
  <c r="BE106" i="17"/>
  <c r="BF106" i="17"/>
  <c r="BG106" i="17"/>
  <c r="BH106" i="17"/>
  <c r="BI106" i="17"/>
  <c r="BJ106" i="17"/>
  <c r="BK106" i="17"/>
  <c r="BL106" i="17"/>
  <c r="AY107" i="17"/>
  <c r="AZ107" i="17"/>
  <c r="BA107" i="17"/>
  <c r="BB107" i="17"/>
  <c r="BC107" i="17"/>
  <c r="BD107" i="17"/>
  <c r="BE107" i="17"/>
  <c r="BF107" i="17"/>
  <c r="BG107" i="17"/>
  <c r="BH107" i="17"/>
  <c r="BI107" i="17"/>
  <c r="BJ107" i="17"/>
  <c r="BK107" i="17"/>
  <c r="BL107" i="17"/>
  <c r="AY108" i="17"/>
  <c r="AZ108" i="17"/>
  <c r="BA108" i="17"/>
  <c r="BB108" i="17"/>
  <c r="BC108" i="17"/>
  <c r="BD108" i="17"/>
  <c r="BE108" i="17"/>
  <c r="BF108" i="17"/>
  <c r="BG108" i="17"/>
  <c r="BH108" i="17"/>
  <c r="BI108" i="17"/>
  <c r="BJ108" i="17"/>
  <c r="BK108" i="17"/>
  <c r="BL108" i="17"/>
  <c r="AY109" i="17"/>
  <c r="AZ109" i="17"/>
  <c r="BA109" i="17"/>
  <c r="BB109" i="17"/>
  <c r="BC109" i="17"/>
  <c r="BD109" i="17"/>
  <c r="BE109" i="17"/>
  <c r="BF109" i="17"/>
  <c r="BG109" i="17"/>
  <c r="BH109" i="17"/>
  <c r="BI109" i="17"/>
  <c r="BJ109" i="17"/>
  <c r="BK109" i="17"/>
  <c r="BL109" i="17"/>
  <c r="AY110" i="17"/>
  <c r="AZ110" i="17"/>
  <c r="BA110" i="17"/>
  <c r="BB110" i="17"/>
  <c r="BC110" i="17"/>
  <c r="BD110" i="17"/>
  <c r="BE110" i="17"/>
  <c r="BF110" i="17"/>
  <c r="BG110" i="17"/>
  <c r="BH110" i="17"/>
  <c r="BI110" i="17"/>
  <c r="BJ110" i="17"/>
  <c r="BK110" i="17"/>
  <c r="BL110" i="17"/>
  <c r="AY111" i="17"/>
  <c r="AZ111" i="17"/>
  <c r="BA111" i="17"/>
  <c r="BB111" i="17"/>
  <c r="BC111" i="17"/>
  <c r="BD111" i="17"/>
  <c r="BE111" i="17"/>
  <c r="BF111" i="17"/>
  <c r="BG111" i="17"/>
  <c r="BH111" i="17"/>
  <c r="BI111" i="17"/>
  <c r="BJ111" i="17"/>
  <c r="BK111" i="17"/>
  <c r="BL111" i="17"/>
  <c r="AY112" i="17"/>
  <c r="AZ112" i="17"/>
  <c r="BA112" i="17"/>
  <c r="BB112" i="17"/>
  <c r="BC112" i="17"/>
  <c r="BD112" i="17"/>
  <c r="BE112" i="17"/>
  <c r="BF112" i="17"/>
  <c r="BG112" i="17"/>
  <c r="BH112" i="17"/>
  <c r="BI112" i="17"/>
  <c r="BJ112" i="17"/>
  <c r="BK112" i="17"/>
  <c r="BL112" i="17"/>
  <c r="AY113" i="17"/>
  <c r="AZ113" i="17"/>
  <c r="BA113" i="17"/>
  <c r="BB113" i="17"/>
  <c r="BC113" i="17"/>
  <c r="BD113" i="17"/>
  <c r="BE113" i="17"/>
  <c r="BF113" i="17"/>
  <c r="BG113" i="17"/>
  <c r="BH113" i="17"/>
  <c r="BI113" i="17"/>
  <c r="BJ113" i="17"/>
  <c r="BK113" i="17"/>
  <c r="BL113" i="17"/>
  <c r="AY114" i="17"/>
  <c r="AZ114" i="17"/>
  <c r="BA114" i="17"/>
  <c r="BB114" i="17"/>
  <c r="BC114" i="17"/>
  <c r="BD114" i="17"/>
  <c r="BE114" i="17"/>
  <c r="BF114" i="17"/>
  <c r="BG114" i="17"/>
  <c r="BH114" i="17"/>
  <c r="BI114" i="17"/>
  <c r="BJ114" i="17"/>
  <c r="BK114" i="17"/>
  <c r="BL114" i="17"/>
  <c r="AY115" i="17"/>
  <c r="AZ115" i="17"/>
  <c r="BA115" i="17"/>
  <c r="BB115" i="17"/>
  <c r="BC115" i="17"/>
  <c r="BD115" i="17"/>
  <c r="BE115" i="17"/>
  <c r="BF115" i="17"/>
  <c r="BG115" i="17"/>
  <c r="BH115" i="17"/>
  <c r="BI115" i="17"/>
  <c r="BJ115" i="17"/>
  <c r="BK115" i="17"/>
  <c r="BL115" i="17"/>
  <c r="AY116" i="17"/>
  <c r="AZ116" i="17"/>
  <c r="BA116" i="17"/>
  <c r="BB116" i="17"/>
  <c r="BC116" i="17"/>
  <c r="BD116" i="17"/>
  <c r="BE116" i="17"/>
  <c r="BF116" i="17"/>
  <c r="BG116" i="17"/>
  <c r="BH116" i="17"/>
  <c r="BI116" i="17"/>
  <c r="BJ116" i="17"/>
  <c r="BK116" i="17"/>
  <c r="BL116" i="17"/>
  <c r="AY117" i="17"/>
  <c r="AZ117" i="17"/>
  <c r="BA117" i="17"/>
  <c r="BB117" i="17"/>
  <c r="BC117" i="17"/>
  <c r="BD117" i="17"/>
  <c r="BE117" i="17"/>
  <c r="BF117" i="17"/>
  <c r="BG117" i="17"/>
  <c r="BH117" i="17"/>
  <c r="BI117" i="17"/>
  <c r="BJ117" i="17"/>
  <c r="BK117" i="17"/>
  <c r="BL117" i="17"/>
  <c r="AY118" i="17"/>
  <c r="AZ118" i="17"/>
  <c r="BA118" i="17"/>
  <c r="BB118" i="17"/>
  <c r="BC118" i="17"/>
  <c r="BD118" i="17"/>
  <c r="BE118" i="17"/>
  <c r="BF118" i="17"/>
  <c r="BG118" i="17"/>
  <c r="BH118" i="17"/>
  <c r="BI118" i="17"/>
  <c r="BJ118" i="17"/>
  <c r="BK118" i="17"/>
  <c r="BL118" i="17"/>
  <c r="AY119" i="17"/>
  <c r="AZ119" i="17"/>
  <c r="BA119" i="17"/>
  <c r="BB119" i="17"/>
  <c r="BC119" i="17"/>
  <c r="BD119" i="17"/>
  <c r="BE119" i="17"/>
  <c r="BF119" i="17"/>
  <c r="BG119" i="17"/>
  <c r="BH119" i="17"/>
  <c r="BI119" i="17"/>
  <c r="BJ119" i="17"/>
  <c r="BK119" i="17"/>
  <c r="BL119" i="17"/>
  <c r="AY120" i="17"/>
  <c r="AZ120" i="17"/>
  <c r="BA120" i="17"/>
  <c r="BB120" i="17"/>
  <c r="BC120" i="17"/>
  <c r="BD120" i="17"/>
  <c r="BE120" i="17"/>
  <c r="BF120" i="17"/>
  <c r="BG120" i="17"/>
  <c r="BH120" i="17"/>
  <c r="BI120" i="17"/>
  <c r="BJ120" i="17"/>
  <c r="BK120" i="17"/>
  <c r="BL120" i="17"/>
  <c r="AY121" i="17"/>
  <c r="AZ121" i="17"/>
  <c r="BA121" i="17"/>
  <c r="BB121" i="17"/>
  <c r="BC121" i="17"/>
  <c r="BD121" i="17"/>
  <c r="BE121" i="17"/>
  <c r="BF121" i="17"/>
  <c r="BG121" i="17"/>
  <c r="BH121" i="17"/>
  <c r="BI121" i="17"/>
  <c r="BJ121" i="17"/>
  <c r="BK121" i="17"/>
  <c r="BL121" i="17"/>
  <c r="AY122" i="17"/>
  <c r="AZ122" i="17"/>
  <c r="BA122" i="17"/>
  <c r="BB122" i="17"/>
  <c r="BC122" i="17"/>
  <c r="BD122" i="17"/>
  <c r="BE122" i="17"/>
  <c r="BF122" i="17"/>
  <c r="BG122" i="17"/>
  <c r="BH122" i="17"/>
  <c r="BI122" i="17"/>
  <c r="BJ122" i="17"/>
  <c r="BK122" i="17"/>
  <c r="BL122" i="17"/>
  <c r="AY123" i="17"/>
  <c r="AZ123" i="17"/>
  <c r="BA123" i="17"/>
  <c r="BB123" i="17"/>
  <c r="BC123" i="17"/>
  <c r="BD123" i="17"/>
  <c r="BE123" i="17"/>
  <c r="BF123" i="17"/>
  <c r="BG123" i="17"/>
  <c r="BH123" i="17"/>
  <c r="BI123" i="17"/>
  <c r="BJ123" i="17"/>
  <c r="BK123" i="17"/>
  <c r="BL123" i="17"/>
  <c r="AY124" i="17"/>
  <c r="AZ124" i="17"/>
  <c r="BA124" i="17"/>
  <c r="BB124" i="17"/>
  <c r="BC124" i="17"/>
  <c r="BD124" i="17"/>
  <c r="BE124" i="17"/>
  <c r="BF124" i="17"/>
  <c r="BG124" i="17"/>
  <c r="BH124" i="17"/>
  <c r="BI124" i="17"/>
  <c r="BJ124" i="17"/>
  <c r="BK124" i="17"/>
  <c r="BL124" i="17"/>
  <c r="AY125" i="17"/>
  <c r="AZ125" i="17"/>
  <c r="BA125" i="17"/>
  <c r="BB125" i="17"/>
  <c r="BC125" i="17"/>
  <c r="BD125" i="17"/>
  <c r="BE125" i="17"/>
  <c r="BF125" i="17"/>
  <c r="BG125" i="17"/>
  <c r="BH125" i="17"/>
  <c r="BI125" i="17"/>
  <c r="BJ125" i="17"/>
  <c r="BK125" i="17"/>
  <c r="BL125" i="17"/>
  <c r="AY126" i="17"/>
  <c r="AZ126" i="17"/>
  <c r="BA126" i="17"/>
  <c r="BB126" i="17"/>
  <c r="BC126" i="17"/>
  <c r="BD126" i="17"/>
  <c r="BE126" i="17"/>
  <c r="BF126" i="17"/>
  <c r="BG126" i="17"/>
  <c r="BH126" i="17"/>
  <c r="BI126" i="17"/>
  <c r="BJ126" i="17"/>
  <c r="BK126" i="17"/>
  <c r="BL126" i="17"/>
  <c r="AY127" i="17"/>
  <c r="AZ127" i="17"/>
  <c r="BA127" i="17"/>
  <c r="BB127" i="17"/>
  <c r="BC127" i="17"/>
  <c r="BD127" i="17"/>
  <c r="BE127" i="17"/>
  <c r="BF127" i="17"/>
  <c r="BG127" i="17"/>
  <c r="BH127" i="17"/>
  <c r="BI127" i="17"/>
  <c r="BJ127" i="17"/>
  <c r="BK127" i="17"/>
  <c r="BL127" i="17"/>
  <c r="AY128" i="17"/>
  <c r="AZ128" i="17"/>
  <c r="BA128" i="17"/>
  <c r="BB128" i="17"/>
  <c r="BC128" i="17"/>
  <c r="BD128" i="17"/>
  <c r="BE128" i="17"/>
  <c r="BF128" i="17"/>
  <c r="BG128" i="17"/>
  <c r="BH128" i="17"/>
  <c r="BI128" i="17"/>
  <c r="BJ128" i="17"/>
  <c r="BK128" i="17"/>
  <c r="BL128" i="17"/>
  <c r="AT70" i="17"/>
  <c r="AR38" i="17"/>
  <c r="AY70" i="17"/>
  <c r="AZ70" i="17"/>
  <c r="BA70" i="17"/>
  <c r="BB70" i="17"/>
  <c r="BC70" i="17"/>
  <c r="BD70" i="17"/>
  <c r="BE70" i="17"/>
  <c r="BF70" i="17"/>
  <c r="BG70" i="17"/>
  <c r="BH70" i="17"/>
  <c r="BI70" i="17"/>
  <c r="BJ70" i="17"/>
  <c r="BK70" i="17"/>
  <c r="BL70" i="17"/>
  <c r="Q84" i="17"/>
  <c r="O108" i="17"/>
  <c r="N108" i="17"/>
  <c r="M108" i="17"/>
  <c r="O107" i="17"/>
  <c r="N107" i="17"/>
  <c r="M107" i="17"/>
  <c r="O106" i="17"/>
  <c r="N106" i="17"/>
  <c r="M106" i="17"/>
  <c r="O105" i="17"/>
  <c r="N105" i="17"/>
  <c r="M105" i="17"/>
  <c r="O104" i="17"/>
  <c r="N104" i="17"/>
  <c r="M104" i="17"/>
  <c r="O103" i="17"/>
  <c r="N103" i="17"/>
  <c r="M103" i="17"/>
  <c r="O102" i="17"/>
  <c r="N102" i="17"/>
  <c r="M102" i="17"/>
  <c r="O101" i="17"/>
  <c r="N101" i="17"/>
  <c r="M101" i="17"/>
  <c r="O100" i="17"/>
  <c r="N100" i="17"/>
  <c r="M100" i="17"/>
  <c r="O99" i="17"/>
  <c r="N99" i="17"/>
  <c r="M99" i="17"/>
  <c r="O98" i="17"/>
  <c r="N98" i="17"/>
  <c r="M98" i="17"/>
  <c r="O97" i="17"/>
  <c r="N97" i="17"/>
  <c r="M97" i="17"/>
  <c r="O96" i="17"/>
  <c r="N96" i="17"/>
  <c r="M96" i="17"/>
  <c r="O95" i="17"/>
  <c r="N95" i="17"/>
  <c r="M95" i="17"/>
  <c r="O94" i="17"/>
  <c r="N94" i="17"/>
  <c r="M94" i="17"/>
  <c r="O93" i="17"/>
  <c r="N93" i="17"/>
  <c r="M93" i="17"/>
  <c r="O92" i="17"/>
  <c r="N92" i="17"/>
  <c r="M92" i="17"/>
  <c r="O91" i="17"/>
  <c r="N91" i="17"/>
  <c r="M91" i="17"/>
  <c r="O90" i="17"/>
  <c r="N90" i="17"/>
  <c r="M90" i="17"/>
  <c r="O89" i="17"/>
  <c r="N89" i="17"/>
  <c r="M89" i="17"/>
  <c r="O88" i="17"/>
  <c r="N88" i="17"/>
  <c r="M88" i="17"/>
  <c r="O87" i="17"/>
  <c r="N87" i="17"/>
  <c r="M87" i="17"/>
  <c r="O86" i="17"/>
  <c r="N86" i="17"/>
  <c r="M86" i="17"/>
  <c r="O85" i="17"/>
  <c r="N85" i="17"/>
  <c r="M85" i="17"/>
  <c r="F108" i="17"/>
  <c r="E108" i="17"/>
  <c r="D108" i="17"/>
  <c r="F107" i="17"/>
  <c r="E107" i="17"/>
  <c r="D107" i="17"/>
  <c r="F106" i="17"/>
  <c r="E106" i="17"/>
  <c r="D106" i="17"/>
  <c r="F105" i="17"/>
  <c r="E105" i="17"/>
  <c r="D105" i="17"/>
  <c r="F104" i="17"/>
  <c r="E104" i="17"/>
  <c r="D104" i="17"/>
  <c r="F103" i="17"/>
  <c r="E103" i="17"/>
  <c r="D103" i="17"/>
  <c r="F102" i="17"/>
  <c r="E102" i="17"/>
  <c r="D102" i="17"/>
  <c r="F101" i="17"/>
  <c r="E101" i="17"/>
  <c r="D101" i="17"/>
  <c r="F100" i="17"/>
  <c r="E100" i="17"/>
  <c r="D100" i="17"/>
  <c r="F99" i="17"/>
  <c r="E99" i="17"/>
  <c r="D99" i="17"/>
  <c r="F98" i="17"/>
  <c r="E98" i="17"/>
  <c r="D98" i="17"/>
  <c r="D97" i="17"/>
  <c r="F97" i="17"/>
  <c r="E97" i="17"/>
  <c r="F96" i="17"/>
  <c r="E96" i="17"/>
  <c r="D96" i="17"/>
  <c r="F95" i="17"/>
  <c r="E95" i="17"/>
  <c r="D95" i="17"/>
  <c r="F94" i="17"/>
  <c r="E94" i="17"/>
  <c r="D94" i="17"/>
  <c r="F93" i="17"/>
  <c r="E93" i="17"/>
  <c r="D93" i="17"/>
  <c r="F92" i="17"/>
  <c r="E92" i="17"/>
  <c r="D92" i="17"/>
  <c r="F91" i="17"/>
  <c r="E91" i="17"/>
  <c r="D91" i="17"/>
  <c r="F90" i="17"/>
  <c r="E90" i="17"/>
  <c r="D90" i="17"/>
  <c r="F89" i="17"/>
  <c r="E89" i="17"/>
  <c r="D89" i="17"/>
  <c r="F88" i="17"/>
  <c r="E88" i="17"/>
  <c r="D88" i="17"/>
  <c r="D87" i="17"/>
  <c r="F87" i="17"/>
  <c r="E87" i="17"/>
  <c r="F86" i="17"/>
  <c r="E86" i="17"/>
  <c r="D86" i="17"/>
  <c r="F85" i="17"/>
  <c r="E85" i="17"/>
  <c r="D85" i="17"/>
  <c r="CN141" i="17"/>
  <c r="CM141" i="17"/>
  <c r="CL141" i="17"/>
  <c r="CK141" i="17"/>
  <c r="CJ141" i="17"/>
  <c r="CN140" i="17"/>
  <c r="CM140" i="17"/>
  <c r="CL140" i="17"/>
  <c r="CK140" i="17"/>
  <c r="CJ140" i="17"/>
  <c r="CN139" i="17"/>
  <c r="CM139" i="17"/>
  <c r="CL139" i="17"/>
  <c r="CK139" i="17"/>
  <c r="CJ139" i="17"/>
  <c r="CJ128" i="17"/>
  <c r="CJ129" i="17"/>
  <c r="CJ130" i="17"/>
  <c r="CJ131" i="17"/>
  <c r="CJ133" i="17"/>
  <c r="CJ134" i="17"/>
  <c r="CJ135" i="17"/>
  <c r="CJ136" i="17"/>
  <c r="CJ137" i="17"/>
  <c r="CJ138" i="17"/>
  <c r="CN138" i="17"/>
  <c r="CM138" i="17"/>
  <c r="CL138" i="17"/>
  <c r="CK138" i="17"/>
  <c r="CN137" i="17"/>
  <c r="CM137" i="17"/>
  <c r="CL137" i="17"/>
  <c r="CK137" i="17"/>
  <c r="CN136" i="17"/>
  <c r="CM136" i="17"/>
  <c r="CL136" i="17"/>
  <c r="CK136" i="17"/>
  <c r="CN135" i="17"/>
  <c r="CM135" i="17"/>
  <c r="CL135" i="17"/>
  <c r="CK135" i="17"/>
  <c r="CN134" i="17"/>
  <c r="CM134" i="17"/>
  <c r="CL134" i="17"/>
  <c r="CK134" i="17"/>
  <c r="CN133" i="17"/>
  <c r="CM133" i="17"/>
  <c r="CL133" i="17"/>
  <c r="CK133" i="17"/>
  <c r="CM132" i="17"/>
  <c r="AB141" i="17"/>
  <c r="AA141" i="17"/>
  <c r="Z141" i="17"/>
  <c r="Y141" i="17"/>
  <c r="X141" i="17"/>
  <c r="W141" i="17"/>
  <c r="V141" i="17"/>
  <c r="AB140" i="17"/>
  <c r="AA140" i="17"/>
  <c r="Z140" i="17"/>
  <c r="Y140" i="17"/>
  <c r="X140" i="17"/>
  <c r="W140" i="17"/>
  <c r="V140" i="17"/>
  <c r="AB139" i="17"/>
  <c r="AA139" i="17"/>
  <c r="Z139" i="17"/>
  <c r="Y139" i="17"/>
  <c r="X139" i="17"/>
  <c r="W139" i="17"/>
  <c r="V139" i="17"/>
  <c r="AB138" i="17"/>
  <c r="AA138" i="17"/>
  <c r="Z138" i="17"/>
  <c r="Y138" i="17"/>
  <c r="X138" i="17"/>
  <c r="W138" i="17"/>
  <c r="V138" i="17"/>
  <c r="AB137" i="17"/>
  <c r="AA137" i="17"/>
  <c r="Z137" i="17"/>
  <c r="Y137" i="17"/>
  <c r="X137" i="17"/>
  <c r="W137" i="17"/>
  <c r="V137" i="17"/>
  <c r="AB136" i="17"/>
  <c r="AA136" i="17"/>
  <c r="Z136" i="17"/>
  <c r="Y136" i="17"/>
  <c r="X136" i="17"/>
  <c r="W136" i="17"/>
  <c r="V136" i="17"/>
  <c r="AB135" i="17"/>
  <c r="AA135" i="17"/>
  <c r="Z135" i="17"/>
  <c r="Y135" i="17"/>
  <c r="X135" i="17"/>
  <c r="W135" i="17"/>
  <c r="V135" i="17"/>
  <c r="AB134" i="17"/>
  <c r="AA134" i="17"/>
  <c r="Z134" i="17"/>
  <c r="Y134" i="17"/>
  <c r="X134" i="17"/>
  <c r="W134" i="17"/>
  <c r="V134" i="17"/>
  <c r="AB133" i="17"/>
  <c r="AA133" i="17"/>
  <c r="Z133" i="17"/>
  <c r="Y133" i="17"/>
  <c r="X133" i="17"/>
  <c r="W133" i="17"/>
  <c r="V133" i="17"/>
  <c r="B11" i="17"/>
  <c r="B12" i="17"/>
  <c r="BU12" i="17" s="1"/>
  <c r="B13" i="17"/>
  <c r="CG13" i="17" s="1"/>
  <c r="B14" i="17"/>
  <c r="BY14" i="17" s="1"/>
  <c r="B15" i="17"/>
  <c r="CV15" i="17" s="1"/>
  <c r="B16" i="17"/>
  <c r="CB16" i="17" s="1"/>
  <c r="B17" i="17"/>
  <c r="CV17" i="17" s="1"/>
  <c r="B18" i="17"/>
  <c r="B19" i="17"/>
  <c r="BT19" i="17" s="1"/>
  <c r="B20" i="17"/>
  <c r="L20" i="17" s="1"/>
  <c r="B21" i="17"/>
  <c r="B22" i="17"/>
  <c r="BN22" i="17" s="1"/>
  <c r="B23" i="17"/>
  <c r="B24" i="17"/>
  <c r="BQ24" i="17" s="1"/>
  <c r="B25" i="17"/>
  <c r="CT25" i="17" s="1"/>
  <c r="B26" i="17"/>
  <c r="CE26" i="17" s="1"/>
  <c r="B27" i="17"/>
  <c r="BR27" i="17" s="1"/>
  <c r="B28" i="17"/>
  <c r="BP28" i="17" s="1"/>
  <c r="B29" i="17"/>
  <c r="B30" i="17"/>
  <c r="BO30" i="17" s="1"/>
  <c r="B31" i="17"/>
  <c r="BX31" i="17" s="1"/>
  <c r="B32" i="17"/>
  <c r="CV32" i="17" s="1"/>
  <c r="B33" i="17"/>
  <c r="B34" i="17"/>
  <c r="BO34" i="17" s="1"/>
  <c r="B35" i="17"/>
  <c r="BV35" i="17" s="1"/>
  <c r="B36" i="17"/>
  <c r="S36" i="17" s="1"/>
  <c r="B37" i="17"/>
  <c r="CW37" i="17" s="1"/>
  <c r="B38" i="17"/>
  <c r="CB38" i="17" s="1"/>
  <c r="B10" i="17"/>
  <c r="CS10" i="17"/>
  <c r="CS11" i="17"/>
  <c r="CR10" i="17"/>
  <c r="CR11" i="17"/>
  <c r="CQ10" i="17"/>
  <c r="CQ11" i="17"/>
  <c r="CP10" i="17"/>
  <c r="CP11" i="17"/>
  <c r="CO10" i="17"/>
  <c r="CO11" i="17"/>
  <c r="CP12" i="17"/>
  <c r="CQ12" i="17"/>
  <c r="CR12" i="17"/>
  <c r="CS12" i="17"/>
  <c r="CO12" i="17"/>
  <c r="CS13" i="17"/>
  <c r="CS14" i="17"/>
  <c r="CS15" i="17"/>
  <c r="CS16" i="17"/>
  <c r="CS17" i="17"/>
  <c r="CS18" i="17"/>
  <c r="CS19" i="17"/>
  <c r="CS20" i="17"/>
  <c r="CS21" i="17"/>
  <c r="CS22" i="17"/>
  <c r="CS23" i="17"/>
  <c r="CS24" i="17"/>
  <c r="CS25" i="17"/>
  <c r="CS26" i="17"/>
  <c r="CS27" i="17"/>
  <c r="CR13" i="17"/>
  <c r="CR14" i="17"/>
  <c r="CR15" i="17"/>
  <c r="CR16" i="17"/>
  <c r="CR17" i="17"/>
  <c r="CR18" i="17"/>
  <c r="CR19" i="17"/>
  <c r="CR20" i="17"/>
  <c r="CR21" i="17"/>
  <c r="CR22" i="17"/>
  <c r="CR23" i="17"/>
  <c r="CR24" i="17"/>
  <c r="CR25" i="17"/>
  <c r="CR26" i="17"/>
  <c r="CR27" i="17"/>
  <c r="CQ13" i="17"/>
  <c r="CQ14" i="17"/>
  <c r="CQ15" i="17"/>
  <c r="CQ16" i="17"/>
  <c r="CQ17" i="17"/>
  <c r="CQ18" i="17"/>
  <c r="CQ19" i="17"/>
  <c r="CQ20" i="17"/>
  <c r="CQ21" i="17"/>
  <c r="CQ22" i="17"/>
  <c r="CQ23" i="17"/>
  <c r="CQ24" i="17"/>
  <c r="CQ25" i="17"/>
  <c r="CQ26" i="17"/>
  <c r="CQ27" i="17"/>
  <c r="CP13" i="17"/>
  <c r="CP14" i="17"/>
  <c r="CP15" i="17"/>
  <c r="CP16" i="17"/>
  <c r="CP17" i="17"/>
  <c r="CP18" i="17"/>
  <c r="CP19" i="17"/>
  <c r="CP20" i="17"/>
  <c r="CP21" i="17"/>
  <c r="CP22" i="17"/>
  <c r="CP23" i="17"/>
  <c r="CP24" i="17"/>
  <c r="CP25" i="17"/>
  <c r="CP26" i="17"/>
  <c r="CP27" i="17"/>
  <c r="CO13" i="17"/>
  <c r="CO14" i="17"/>
  <c r="CO15" i="17"/>
  <c r="CO16" i="17"/>
  <c r="CO17" i="17"/>
  <c r="CO18" i="17"/>
  <c r="CO19" i="17"/>
  <c r="CO20" i="17"/>
  <c r="CO21" i="17"/>
  <c r="CO22" i="17"/>
  <c r="CO23" i="17"/>
  <c r="CO24" i="17"/>
  <c r="CO25" i="17"/>
  <c r="CO26" i="17"/>
  <c r="CO27" i="17"/>
  <c r="CO28" i="17"/>
  <c r="CP28" i="17"/>
  <c r="CQ28" i="17"/>
  <c r="CR28" i="17"/>
  <c r="CS28" i="17"/>
  <c r="CO29" i="17"/>
  <c r="CP29" i="17"/>
  <c r="CQ29" i="17"/>
  <c r="CR29" i="17"/>
  <c r="CS29" i="17"/>
  <c r="CO30" i="17"/>
  <c r="CP30" i="17"/>
  <c r="CQ30" i="17"/>
  <c r="CR30" i="17"/>
  <c r="CS30" i="17"/>
  <c r="CO31" i="17"/>
  <c r="CP31" i="17"/>
  <c r="CQ31" i="17"/>
  <c r="CR31" i="17"/>
  <c r="CS31" i="17"/>
  <c r="CO32" i="17"/>
  <c r="CP32" i="17"/>
  <c r="CQ32" i="17"/>
  <c r="CR32" i="17"/>
  <c r="CS32" i="17"/>
  <c r="CO33" i="17"/>
  <c r="CP33" i="17"/>
  <c r="CQ33" i="17"/>
  <c r="CR33" i="17"/>
  <c r="CS33" i="17"/>
  <c r="CO34" i="17"/>
  <c r="CP34" i="17"/>
  <c r="CQ34" i="17"/>
  <c r="CR34" i="17"/>
  <c r="CS34" i="17"/>
  <c r="CO35" i="17"/>
  <c r="CP35" i="17"/>
  <c r="CQ35" i="17"/>
  <c r="CR35" i="17"/>
  <c r="CS35" i="17"/>
  <c r="CO36" i="17"/>
  <c r="CP36" i="17"/>
  <c r="CQ36" i="17"/>
  <c r="CR36" i="17"/>
  <c r="CS36" i="17"/>
  <c r="CO37" i="17"/>
  <c r="CP37" i="17"/>
  <c r="CQ37" i="17"/>
  <c r="CR37" i="17"/>
  <c r="CS37" i="17"/>
  <c r="CO38" i="17"/>
  <c r="CP38" i="17"/>
  <c r="CQ38" i="17"/>
  <c r="CR38" i="17"/>
  <c r="CS38" i="17"/>
  <c r="CO39" i="17"/>
  <c r="CP39" i="17"/>
  <c r="CQ39" i="17"/>
  <c r="CR39" i="17"/>
  <c r="CS39" i="17"/>
  <c r="CO40" i="17"/>
  <c r="CP40" i="17"/>
  <c r="CQ40" i="17"/>
  <c r="CR40" i="17"/>
  <c r="CS40" i="17"/>
  <c r="CO41" i="17"/>
  <c r="CP41" i="17"/>
  <c r="CQ41" i="17"/>
  <c r="CR41" i="17"/>
  <c r="CS41" i="17"/>
  <c r="CO42" i="17"/>
  <c r="CP42" i="17"/>
  <c r="CQ42" i="17"/>
  <c r="CR42" i="17"/>
  <c r="CS42" i="17"/>
  <c r="CO43" i="17"/>
  <c r="CP43" i="17"/>
  <c r="CQ43" i="17"/>
  <c r="CR43" i="17"/>
  <c r="CS43" i="17"/>
  <c r="CO44" i="17"/>
  <c r="CP44" i="17"/>
  <c r="CQ44" i="17"/>
  <c r="CR44" i="17"/>
  <c r="CS44" i="17"/>
  <c r="CO45" i="17"/>
  <c r="CP45" i="17"/>
  <c r="CQ45" i="17"/>
  <c r="CR45" i="17"/>
  <c r="CS45" i="17"/>
  <c r="CO46" i="17"/>
  <c r="CP46" i="17"/>
  <c r="CQ46" i="17"/>
  <c r="CR46" i="17"/>
  <c r="CS46" i="17"/>
  <c r="CO47" i="17"/>
  <c r="CP47" i="17"/>
  <c r="CQ47" i="17"/>
  <c r="CR47" i="17"/>
  <c r="CS47" i="17"/>
  <c r="CO48" i="17"/>
  <c r="CP48" i="17"/>
  <c r="CQ48" i="17"/>
  <c r="CR48" i="17"/>
  <c r="CS48" i="17"/>
  <c r="CO49" i="17"/>
  <c r="CP49" i="17"/>
  <c r="CQ49" i="17"/>
  <c r="CR49" i="17"/>
  <c r="CS49" i="17"/>
  <c r="CO50" i="17"/>
  <c r="CP50" i="17"/>
  <c r="CQ50" i="17"/>
  <c r="CR50" i="17"/>
  <c r="CS50" i="17"/>
  <c r="CO51" i="17"/>
  <c r="CP51" i="17"/>
  <c r="CQ51" i="17"/>
  <c r="CR51" i="17"/>
  <c r="CS51" i="17"/>
  <c r="CO52" i="17"/>
  <c r="CP52" i="17"/>
  <c r="CQ52" i="17"/>
  <c r="CR52" i="17"/>
  <c r="CS52" i="17"/>
  <c r="CO53" i="17"/>
  <c r="CP53" i="17"/>
  <c r="CQ53" i="17"/>
  <c r="CR53" i="17"/>
  <c r="CS53" i="17"/>
  <c r="CO54" i="17"/>
  <c r="CP54" i="17"/>
  <c r="CQ54" i="17"/>
  <c r="CR54" i="17"/>
  <c r="CS54" i="17"/>
  <c r="CO55" i="17"/>
  <c r="CP55" i="17"/>
  <c r="CQ55" i="17"/>
  <c r="CR55" i="17"/>
  <c r="CS55" i="17"/>
  <c r="CO56" i="17"/>
  <c r="CP56" i="17"/>
  <c r="CQ56" i="17"/>
  <c r="CR56" i="17"/>
  <c r="CS56" i="17"/>
  <c r="CO57" i="17"/>
  <c r="CP57" i="17"/>
  <c r="CQ57" i="17"/>
  <c r="CR57" i="17"/>
  <c r="CS57" i="17"/>
  <c r="CO58" i="17"/>
  <c r="CP58" i="17"/>
  <c r="CQ58" i="17"/>
  <c r="CR58" i="17"/>
  <c r="CS58" i="17"/>
  <c r="CO59" i="17"/>
  <c r="CP59" i="17"/>
  <c r="CQ59" i="17"/>
  <c r="CR59" i="17"/>
  <c r="CS59" i="17"/>
  <c r="CO60" i="17"/>
  <c r="CP60" i="17"/>
  <c r="CQ60" i="17"/>
  <c r="CR60" i="17"/>
  <c r="CS60" i="17"/>
  <c r="CO61" i="17"/>
  <c r="CP61" i="17"/>
  <c r="CQ61" i="17"/>
  <c r="CR61" i="17"/>
  <c r="CS61" i="17"/>
  <c r="CO62" i="17"/>
  <c r="CP62" i="17"/>
  <c r="CQ62" i="17"/>
  <c r="CR62" i="17"/>
  <c r="CS62" i="17"/>
  <c r="CO63" i="17"/>
  <c r="CP63" i="17"/>
  <c r="CQ63" i="17"/>
  <c r="CR63" i="17"/>
  <c r="CS63" i="17"/>
  <c r="CO64" i="17"/>
  <c r="CP64" i="17"/>
  <c r="CQ64" i="17"/>
  <c r="CR64" i="17"/>
  <c r="CS64" i="17"/>
  <c r="CO65" i="17"/>
  <c r="CP65" i="17"/>
  <c r="CQ65" i="17"/>
  <c r="CR65" i="17"/>
  <c r="CS65" i="17"/>
  <c r="CO66" i="17"/>
  <c r="CP66" i="17"/>
  <c r="CQ66" i="17"/>
  <c r="CR66" i="17"/>
  <c r="CS66" i="17"/>
  <c r="CO67" i="17"/>
  <c r="CP67" i="17"/>
  <c r="CQ67" i="17"/>
  <c r="CR67" i="17"/>
  <c r="CS67" i="17"/>
  <c r="CO68" i="17"/>
  <c r="CP68" i="17"/>
  <c r="CQ68" i="17"/>
  <c r="CR68" i="17"/>
  <c r="CS68" i="17"/>
  <c r="CO69" i="17"/>
  <c r="CP69" i="17"/>
  <c r="CQ69" i="17"/>
  <c r="CR69" i="17"/>
  <c r="CS69" i="17"/>
  <c r="CO70" i="17"/>
  <c r="CP70" i="17"/>
  <c r="CQ70" i="17"/>
  <c r="CR70" i="17"/>
  <c r="CS70" i="17"/>
  <c r="CO71" i="17"/>
  <c r="CP71" i="17"/>
  <c r="CQ71" i="17"/>
  <c r="CR71" i="17"/>
  <c r="CS71" i="17"/>
  <c r="CO72" i="17"/>
  <c r="CP72" i="17"/>
  <c r="CQ72" i="17"/>
  <c r="CR72" i="17"/>
  <c r="CS72" i="17"/>
  <c r="CO73" i="17"/>
  <c r="CP73" i="17"/>
  <c r="CQ73" i="17"/>
  <c r="CR73" i="17"/>
  <c r="CS73" i="17"/>
  <c r="CO74" i="17"/>
  <c r="CP74" i="17"/>
  <c r="CQ74" i="17"/>
  <c r="CR74" i="17"/>
  <c r="CS74" i="17"/>
  <c r="CO75" i="17"/>
  <c r="CP75" i="17"/>
  <c r="CQ75" i="17"/>
  <c r="CR75" i="17"/>
  <c r="CS75" i="17"/>
  <c r="CO76" i="17"/>
  <c r="CP76" i="17"/>
  <c r="CQ76" i="17"/>
  <c r="CR76" i="17"/>
  <c r="CS76" i="17"/>
  <c r="CO77" i="17"/>
  <c r="CP77" i="17"/>
  <c r="CQ77" i="17"/>
  <c r="CR77" i="17"/>
  <c r="CS77" i="17"/>
  <c r="CO78" i="17"/>
  <c r="CP78" i="17"/>
  <c r="CQ78" i="17"/>
  <c r="CR78" i="17"/>
  <c r="CS78" i="17"/>
  <c r="CO79" i="17"/>
  <c r="CP79" i="17"/>
  <c r="CQ79" i="17"/>
  <c r="CR79" i="17"/>
  <c r="CS79" i="17"/>
  <c r="CO80" i="17"/>
  <c r="CP80" i="17"/>
  <c r="CQ80" i="17"/>
  <c r="CR80" i="17"/>
  <c r="CS80" i="17"/>
  <c r="CO81" i="17"/>
  <c r="CP81" i="17"/>
  <c r="CQ81" i="17"/>
  <c r="CR81" i="17"/>
  <c r="CS81" i="17"/>
  <c r="CO82" i="17"/>
  <c r="CP82" i="17"/>
  <c r="CQ82" i="17"/>
  <c r="CR82" i="17"/>
  <c r="CS82" i="17"/>
  <c r="CO83" i="17"/>
  <c r="CP83" i="17"/>
  <c r="CQ83" i="17"/>
  <c r="CR83" i="17"/>
  <c r="CS83" i="17"/>
  <c r="CO84" i="17"/>
  <c r="CP84" i="17"/>
  <c r="CQ84" i="17"/>
  <c r="CR84" i="17"/>
  <c r="CS84" i="17"/>
  <c r="AR10" i="17"/>
  <c r="AS10" i="17"/>
  <c r="AT10" i="17"/>
  <c r="AU10" i="17"/>
  <c r="AV10" i="17"/>
  <c r="AW10" i="17"/>
  <c r="AX10" i="17"/>
  <c r="AR11" i="17"/>
  <c r="AS11" i="17"/>
  <c r="AT11" i="17"/>
  <c r="AU11" i="17"/>
  <c r="AV11" i="17"/>
  <c r="AW11" i="17"/>
  <c r="AX11" i="17"/>
  <c r="AR12" i="17"/>
  <c r="AS12" i="17"/>
  <c r="AT12" i="17"/>
  <c r="AU12" i="17"/>
  <c r="AV12" i="17"/>
  <c r="AW12" i="17"/>
  <c r="AX12" i="17"/>
  <c r="AR13" i="17"/>
  <c r="AS13" i="17"/>
  <c r="AT13" i="17"/>
  <c r="AU13" i="17"/>
  <c r="AV13" i="17"/>
  <c r="AW13" i="17"/>
  <c r="AX13" i="17"/>
  <c r="AR14" i="17"/>
  <c r="AS14" i="17"/>
  <c r="AT14" i="17"/>
  <c r="AU14" i="17"/>
  <c r="AV14" i="17"/>
  <c r="AW14" i="17"/>
  <c r="AX14" i="17"/>
  <c r="AR15" i="17"/>
  <c r="AS15" i="17"/>
  <c r="AT15" i="17"/>
  <c r="AU15" i="17"/>
  <c r="AV15" i="17"/>
  <c r="AW15" i="17"/>
  <c r="AX15" i="17"/>
  <c r="AR16" i="17"/>
  <c r="AS16" i="17"/>
  <c r="AT16" i="17"/>
  <c r="AU16" i="17"/>
  <c r="AV16" i="17"/>
  <c r="AW16" i="17"/>
  <c r="AX16" i="17"/>
  <c r="AR17" i="17"/>
  <c r="AS17" i="17"/>
  <c r="AT17" i="17"/>
  <c r="AU17" i="17"/>
  <c r="AV17" i="17"/>
  <c r="AW17" i="17"/>
  <c r="AX17" i="17"/>
  <c r="AR18" i="17"/>
  <c r="AS18" i="17"/>
  <c r="AT18" i="17"/>
  <c r="AU18" i="17"/>
  <c r="AV18" i="17"/>
  <c r="AW18" i="17"/>
  <c r="AX18" i="17"/>
  <c r="AR19" i="17"/>
  <c r="AS19" i="17"/>
  <c r="AT19" i="17"/>
  <c r="AU19" i="17"/>
  <c r="AV19" i="17"/>
  <c r="AW19" i="17"/>
  <c r="AX19" i="17"/>
  <c r="AR20" i="17"/>
  <c r="AS20" i="17"/>
  <c r="AT20" i="17"/>
  <c r="AU20" i="17"/>
  <c r="AV20" i="17"/>
  <c r="AW20" i="17"/>
  <c r="AX20" i="17"/>
  <c r="AR21" i="17"/>
  <c r="AS21" i="17"/>
  <c r="AT21" i="17"/>
  <c r="AU21" i="17"/>
  <c r="AV21" i="17"/>
  <c r="AW21" i="17"/>
  <c r="AX21" i="17"/>
  <c r="AR22" i="17"/>
  <c r="AS22" i="17"/>
  <c r="AT22" i="17"/>
  <c r="AU22" i="17"/>
  <c r="AV22" i="17"/>
  <c r="AW22" i="17"/>
  <c r="AX22" i="17"/>
  <c r="AR23" i="17"/>
  <c r="AS23" i="17"/>
  <c r="AT23" i="17"/>
  <c r="AU23" i="17"/>
  <c r="AV23" i="17"/>
  <c r="AW23" i="17"/>
  <c r="AX23" i="17"/>
  <c r="AR24" i="17"/>
  <c r="AS24" i="17"/>
  <c r="AT24" i="17"/>
  <c r="AU24" i="17"/>
  <c r="AV24" i="17"/>
  <c r="AW24" i="17"/>
  <c r="AX24" i="17"/>
  <c r="AR25" i="17"/>
  <c r="AS25" i="17"/>
  <c r="AT25" i="17"/>
  <c r="AU25" i="17"/>
  <c r="AV25" i="17"/>
  <c r="AW25" i="17"/>
  <c r="AX25" i="17"/>
  <c r="AR26" i="17"/>
  <c r="AS26" i="17"/>
  <c r="AT26" i="17"/>
  <c r="AU26" i="17"/>
  <c r="AV26" i="17"/>
  <c r="AW26" i="17"/>
  <c r="AX26" i="17"/>
  <c r="AR27" i="17"/>
  <c r="AS27" i="17"/>
  <c r="AT27" i="17"/>
  <c r="AU27" i="17"/>
  <c r="AV27" i="17"/>
  <c r="AW27" i="17"/>
  <c r="AX27" i="17"/>
  <c r="AR28" i="17"/>
  <c r="AS28" i="17"/>
  <c r="AT28" i="17"/>
  <c r="AU28" i="17"/>
  <c r="AV28" i="17"/>
  <c r="AW28" i="17"/>
  <c r="AX28" i="17"/>
  <c r="AR29" i="17"/>
  <c r="AS29" i="17"/>
  <c r="AT29" i="17"/>
  <c r="AU29" i="17"/>
  <c r="AV29" i="17"/>
  <c r="AW29" i="17"/>
  <c r="AX29" i="17"/>
  <c r="AR30" i="17"/>
  <c r="AS30" i="17"/>
  <c r="AT30" i="17"/>
  <c r="AU30" i="17"/>
  <c r="AV30" i="17"/>
  <c r="AW30" i="17"/>
  <c r="AX30" i="17"/>
  <c r="AR31" i="17"/>
  <c r="AS31" i="17"/>
  <c r="AT31" i="17"/>
  <c r="AU31" i="17"/>
  <c r="AV31" i="17"/>
  <c r="AW31" i="17"/>
  <c r="AX31" i="17"/>
  <c r="AR32" i="17"/>
  <c r="AS32" i="17"/>
  <c r="AT32" i="17"/>
  <c r="AU32" i="17"/>
  <c r="AV32" i="17"/>
  <c r="AW32" i="17"/>
  <c r="AX32" i="17"/>
  <c r="AR33" i="17"/>
  <c r="AS33" i="17"/>
  <c r="AT33" i="17"/>
  <c r="AU33" i="17"/>
  <c r="AV33" i="17"/>
  <c r="AW33" i="17"/>
  <c r="AX33" i="17"/>
  <c r="AR34" i="17"/>
  <c r="AS34" i="17"/>
  <c r="AT34" i="17"/>
  <c r="AU34" i="17"/>
  <c r="AV34" i="17"/>
  <c r="AW34" i="17"/>
  <c r="AX34" i="17"/>
  <c r="AR35" i="17"/>
  <c r="AS35" i="17"/>
  <c r="AT35" i="17"/>
  <c r="AU35" i="17"/>
  <c r="AV35" i="17"/>
  <c r="AW35" i="17"/>
  <c r="AX35" i="17"/>
  <c r="AR36" i="17"/>
  <c r="AS36" i="17"/>
  <c r="AT36" i="17"/>
  <c r="AU36" i="17"/>
  <c r="AV36" i="17"/>
  <c r="AW36" i="17"/>
  <c r="AX36" i="17"/>
  <c r="AR37" i="17"/>
  <c r="AS37" i="17"/>
  <c r="AT37" i="17"/>
  <c r="AU37" i="17"/>
  <c r="AV37" i="17"/>
  <c r="AW37" i="17"/>
  <c r="AX37" i="17"/>
  <c r="AS38" i="17"/>
  <c r="AT38" i="17"/>
  <c r="AU38" i="17"/>
  <c r="AV38" i="17"/>
  <c r="AW38" i="17"/>
  <c r="AX38" i="17"/>
  <c r="AR39" i="17"/>
  <c r="AS39" i="17"/>
  <c r="AT39" i="17"/>
  <c r="AU39" i="17"/>
  <c r="AV39" i="17"/>
  <c r="AW39" i="17"/>
  <c r="AX39" i="17"/>
  <c r="AR40" i="17"/>
  <c r="AS40" i="17"/>
  <c r="AT40" i="17"/>
  <c r="AU40" i="17"/>
  <c r="AV40" i="17"/>
  <c r="AW40" i="17"/>
  <c r="AX40" i="17"/>
  <c r="AR41" i="17"/>
  <c r="AS41" i="17"/>
  <c r="AT41" i="17"/>
  <c r="AU41" i="17"/>
  <c r="AV41" i="17"/>
  <c r="AW41" i="17"/>
  <c r="AX41" i="17"/>
  <c r="AR42" i="17"/>
  <c r="AS42" i="17"/>
  <c r="AT42" i="17"/>
  <c r="AU42" i="17"/>
  <c r="AV42" i="17"/>
  <c r="AW42" i="17"/>
  <c r="AX42" i="17"/>
  <c r="AR43" i="17"/>
  <c r="AS43" i="17"/>
  <c r="AT43" i="17"/>
  <c r="AU43" i="17"/>
  <c r="AV43" i="17"/>
  <c r="AW43" i="17"/>
  <c r="AX43" i="17"/>
  <c r="AR44" i="17"/>
  <c r="AS44" i="17"/>
  <c r="AT44" i="17"/>
  <c r="AU44" i="17"/>
  <c r="AV44" i="17"/>
  <c r="AW44" i="17"/>
  <c r="AX44" i="17"/>
  <c r="AR45" i="17"/>
  <c r="AS45" i="17"/>
  <c r="AT45" i="17"/>
  <c r="AU45" i="17"/>
  <c r="AV45" i="17"/>
  <c r="AW45" i="17"/>
  <c r="AX45" i="17"/>
  <c r="AR46" i="17"/>
  <c r="AS46" i="17"/>
  <c r="AT46" i="17"/>
  <c r="AU46" i="17"/>
  <c r="AV46" i="17"/>
  <c r="AW46" i="17"/>
  <c r="AX46" i="17"/>
  <c r="AR47" i="17"/>
  <c r="AS47" i="17"/>
  <c r="AT47" i="17"/>
  <c r="AU47" i="17"/>
  <c r="AV47" i="17"/>
  <c r="AW47" i="17"/>
  <c r="AX47" i="17"/>
  <c r="AR48" i="17"/>
  <c r="AS48" i="17"/>
  <c r="AT48" i="17"/>
  <c r="AU48" i="17"/>
  <c r="AV48" i="17"/>
  <c r="AW48" i="17"/>
  <c r="AX48" i="17"/>
  <c r="AR49" i="17"/>
  <c r="AS49" i="17"/>
  <c r="AT49" i="17"/>
  <c r="AU49" i="17"/>
  <c r="AV49" i="17"/>
  <c r="AW49" i="17"/>
  <c r="AX49" i="17"/>
  <c r="AR50" i="17"/>
  <c r="AS50" i="17"/>
  <c r="AT50" i="17"/>
  <c r="AU50" i="17"/>
  <c r="AV50" i="17"/>
  <c r="AW50" i="17"/>
  <c r="AX50" i="17"/>
  <c r="AR51" i="17"/>
  <c r="AS51" i="17"/>
  <c r="AT51" i="17"/>
  <c r="AU51" i="17"/>
  <c r="AV51" i="17"/>
  <c r="AW51" i="17"/>
  <c r="AX51" i="17"/>
  <c r="AR52" i="17"/>
  <c r="AS52" i="17"/>
  <c r="AT52" i="17"/>
  <c r="AU52" i="17"/>
  <c r="AV52" i="17"/>
  <c r="AW52" i="17"/>
  <c r="AX52" i="17"/>
  <c r="AR53" i="17"/>
  <c r="AS53" i="17"/>
  <c r="AT53" i="17"/>
  <c r="AU53" i="17"/>
  <c r="AV53" i="17"/>
  <c r="AW53" i="17"/>
  <c r="AX53" i="17"/>
  <c r="AR54" i="17"/>
  <c r="AS54" i="17"/>
  <c r="AT54" i="17"/>
  <c r="AU54" i="17"/>
  <c r="AV54" i="17"/>
  <c r="AW54" i="17"/>
  <c r="AX54" i="17"/>
  <c r="AR55" i="17"/>
  <c r="AS55" i="17"/>
  <c r="AT55" i="17"/>
  <c r="AU55" i="17"/>
  <c r="AV55" i="17"/>
  <c r="AW55" i="17"/>
  <c r="AX55" i="17"/>
  <c r="AR56" i="17"/>
  <c r="AS56" i="17"/>
  <c r="AT56" i="17"/>
  <c r="AU56" i="17"/>
  <c r="AV56" i="17"/>
  <c r="AW56" i="17"/>
  <c r="AX56" i="17"/>
  <c r="AR57" i="17"/>
  <c r="AS57" i="17"/>
  <c r="AT57" i="17"/>
  <c r="AU57" i="17"/>
  <c r="AV57" i="17"/>
  <c r="AW57" i="17"/>
  <c r="AX57" i="17"/>
  <c r="AR58" i="17"/>
  <c r="AS58" i="17"/>
  <c r="AT58" i="17"/>
  <c r="AU58" i="17"/>
  <c r="AV58" i="17"/>
  <c r="AW58" i="17"/>
  <c r="AX58" i="17"/>
  <c r="AR59" i="17"/>
  <c r="AS59" i="17"/>
  <c r="AT59" i="17"/>
  <c r="AU59" i="17"/>
  <c r="AV59" i="17"/>
  <c r="AW59" i="17"/>
  <c r="AX59" i="17"/>
  <c r="AR60" i="17"/>
  <c r="AS60" i="17"/>
  <c r="AT60" i="17"/>
  <c r="AU60" i="17"/>
  <c r="AV60" i="17"/>
  <c r="AW60" i="17"/>
  <c r="AX60" i="17"/>
  <c r="AR61" i="17"/>
  <c r="AS61" i="17"/>
  <c r="AT61" i="17"/>
  <c r="AU61" i="17"/>
  <c r="AV61" i="17"/>
  <c r="AW61" i="17"/>
  <c r="AX61" i="17"/>
  <c r="AR62" i="17"/>
  <c r="AS62" i="17"/>
  <c r="AT62" i="17"/>
  <c r="AU62" i="17"/>
  <c r="AV62" i="17"/>
  <c r="AW62" i="17"/>
  <c r="AX62" i="17"/>
  <c r="AR63" i="17"/>
  <c r="AS63" i="17"/>
  <c r="AT63" i="17"/>
  <c r="AU63" i="17"/>
  <c r="AV63" i="17"/>
  <c r="AW63" i="17"/>
  <c r="AX63" i="17"/>
  <c r="AR64" i="17"/>
  <c r="AS64" i="17"/>
  <c r="AT64" i="17"/>
  <c r="AU64" i="17"/>
  <c r="AV64" i="17"/>
  <c r="AW64" i="17"/>
  <c r="AX64" i="17"/>
  <c r="AR65" i="17"/>
  <c r="AS65" i="17"/>
  <c r="AT65" i="17"/>
  <c r="AU65" i="17"/>
  <c r="AV65" i="17"/>
  <c r="AW65" i="17"/>
  <c r="AX65" i="17"/>
  <c r="AR66" i="17"/>
  <c r="AS66" i="17"/>
  <c r="AT66" i="17"/>
  <c r="AU66" i="17"/>
  <c r="AV66" i="17"/>
  <c r="AW66" i="17"/>
  <c r="AX66" i="17"/>
  <c r="AR67" i="17"/>
  <c r="AS67" i="17"/>
  <c r="AT67" i="17"/>
  <c r="AU67" i="17"/>
  <c r="AV67" i="17"/>
  <c r="AW67" i="17"/>
  <c r="AX67" i="17"/>
  <c r="AR68" i="17"/>
  <c r="AS68" i="17"/>
  <c r="AT68" i="17"/>
  <c r="AU68" i="17"/>
  <c r="AV68" i="17"/>
  <c r="AW68" i="17"/>
  <c r="AX68" i="17"/>
  <c r="AR69" i="17"/>
  <c r="AS69" i="17"/>
  <c r="AT69" i="17"/>
  <c r="AU69" i="17"/>
  <c r="AV69" i="17"/>
  <c r="AW69" i="17"/>
  <c r="AX69" i="17"/>
  <c r="AR70" i="17"/>
  <c r="AS70" i="17"/>
  <c r="AU70" i="17"/>
  <c r="AV70" i="17"/>
  <c r="AW70" i="17"/>
  <c r="AX70" i="17"/>
  <c r="AR71" i="17"/>
  <c r="AS71" i="17"/>
  <c r="AT71" i="17"/>
  <c r="AU71" i="17"/>
  <c r="AV71" i="17"/>
  <c r="AW71" i="17"/>
  <c r="AX71" i="17"/>
  <c r="AR72" i="17"/>
  <c r="AS72" i="17"/>
  <c r="AT72" i="17"/>
  <c r="AU72" i="17"/>
  <c r="AV72" i="17"/>
  <c r="AW72" i="17"/>
  <c r="AX72" i="17"/>
  <c r="AR73" i="17"/>
  <c r="AS73" i="17"/>
  <c r="AT73" i="17"/>
  <c r="AU73" i="17"/>
  <c r="AV73" i="17"/>
  <c r="AW73" i="17"/>
  <c r="AX73" i="17"/>
  <c r="AR74" i="17"/>
  <c r="AS74" i="17"/>
  <c r="AT74" i="17"/>
  <c r="AU74" i="17"/>
  <c r="AV74" i="17"/>
  <c r="AW74" i="17"/>
  <c r="AX74" i="17"/>
  <c r="AR75" i="17"/>
  <c r="AS75" i="17"/>
  <c r="AT75" i="17"/>
  <c r="AU75" i="17"/>
  <c r="AV75" i="17"/>
  <c r="AW75" i="17"/>
  <c r="AX75" i="17"/>
  <c r="AR76" i="17"/>
  <c r="AS76" i="17"/>
  <c r="AT76" i="17"/>
  <c r="AU76" i="17"/>
  <c r="AV76" i="17"/>
  <c r="AW76" i="17"/>
  <c r="AX76" i="17"/>
  <c r="AR77" i="17"/>
  <c r="AS77" i="17"/>
  <c r="AT77" i="17"/>
  <c r="AU77" i="17"/>
  <c r="AV77" i="17"/>
  <c r="AW77" i="17"/>
  <c r="AX77" i="17"/>
  <c r="AR78" i="17"/>
  <c r="AS78" i="17"/>
  <c r="AT78" i="17"/>
  <c r="AU78" i="17"/>
  <c r="AV78" i="17"/>
  <c r="AW78" i="17"/>
  <c r="AX78" i="17"/>
  <c r="AR79" i="17"/>
  <c r="AS79" i="17"/>
  <c r="AT79" i="17"/>
  <c r="AU79" i="17"/>
  <c r="AV79" i="17"/>
  <c r="AW79" i="17"/>
  <c r="AX79" i="17"/>
  <c r="AR80" i="17"/>
  <c r="AS80" i="17"/>
  <c r="AT80" i="17"/>
  <c r="AU80" i="17"/>
  <c r="AV80" i="17"/>
  <c r="AW80" i="17"/>
  <c r="AX80" i="17"/>
  <c r="AR81" i="17"/>
  <c r="AS81" i="17"/>
  <c r="AT81" i="17"/>
  <c r="AU81" i="17"/>
  <c r="AV81" i="17"/>
  <c r="AW81" i="17"/>
  <c r="AX81" i="17"/>
  <c r="AR82" i="17"/>
  <c r="AS82" i="17"/>
  <c r="AT82" i="17"/>
  <c r="AU82" i="17"/>
  <c r="AV82" i="17"/>
  <c r="AW82" i="17"/>
  <c r="AX82" i="17"/>
  <c r="AR83" i="17"/>
  <c r="AS83" i="17"/>
  <c r="AT83" i="17"/>
  <c r="AU83" i="17"/>
  <c r="AV83" i="17"/>
  <c r="AW83" i="17"/>
  <c r="AX83" i="17"/>
  <c r="AR84" i="17"/>
  <c r="AS84" i="17"/>
  <c r="AT84" i="17"/>
  <c r="AU84" i="17"/>
  <c r="AV84" i="17"/>
  <c r="AW84" i="17"/>
  <c r="AX84" i="17"/>
  <c r="Q22" i="17"/>
  <c r="Q23" i="17"/>
  <c r="Q24" i="17"/>
  <c r="Q25" i="17"/>
  <c r="Q26" i="17"/>
  <c r="Q27" i="17"/>
  <c r="Q28" i="17"/>
  <c r="Q29" i="17"/>
  <c r="Q30" i="17"/>
  <c r="Q31" i="17"/>
  <c r="Q32" i="17"/>
  <c r="Q33" i="17"/>
  <c r="Q34" i="17"/>
  <c r="Q35" i="17"/>
  <c r="Q36" i="17"/>
  <c r="Q37" i="17"/>
  <c r="Q38" i="17"/>
  <c r="Q39" i="17"/>
  <c r="Q40" i="17"/>
  <c r="Q41" i="17"/>
  <c r="Q42" i="17"/>
  <c r="Q43" i="17"/>
  <c r="Q44" i="17"/>
  <c r="Q45" i="17"/>
  <c r="Q46" i="17"/>
  <c r="Q47" i="17"/>
  <c r="Q48" i="17"/>
  <c r="Q49" i="17"/>
  <c r="Q50" i="17"/>
  <c r="Q51" i="17"/>
  <c r="Q52" i="17"/>
  <c r="Q53" i="17"/>
  <c r="Q54" i="17"/>
  <c r="Q55" i="17"/>
  <c r="Q56" i="17"/>
  <c r="Q57" i="17"/>
  <c r="Q58" i="17"/>
  <c r="Q59" i="17"/>
  <c r="Q60" i="17"/>
  <c r="Q61" i="17"/>
  <c r="Q62" i="17"/>
  <c r="Q63" i="17"/>
  <c r="Q64" i="17"/>
  <c r="Q65" i="17"/>
  <c r="Q66" i="17"/>
  <c r="Q67" i="17"/>
  <c r="Q68" i="17"/>
  <c r="Q69" i="17"/>
  <c r="Q70" i="17"/>
  <c r="Q71" i="17"/>
  <c r="Q72" i="17"/>
  <c r="Q73" i="17"/>
  <c r="Q74" i="17"/>
  <c r="Q75" i="17"/>
  <c r="Q76" i="17"/>
  <c r="Q77" i="17"/>
  <c r="Q78" i="17"/>
  <c r="Q79" i="17"/>
  <c r="Q80" i="17"/>
  <c r="Q81" i="17"/>
  <c r="Q82" i="17"/>
  <c r="Q83" i="17"/>
  <c r="Q21" i="17"/>
  <c r="H22" i="17"/>
  <c r="H23" i="17"/>
  <c r="H24" i="17"/>
  <c r="H25" i="17"/>
  <c r="H26" i="17"/>
  <c r="H27" i="17"/>
  <c r="H28" i="17"/>
  <c r="H29" i="17"/>
  <c r="H30" i="17"/>
  <c r="H31" i="17"/>
  <c r="H32" i="17"/>
  <c r="H33" i="17"/>
  <c r="H34" i="17"/>
  <c r="H35" i="17"/>
  <c r="H36" i="17"/>
  <c r="H37" i="17"/>
  <c r="H38" i="17"/>
  <c r="H39" i="17"/>
  <c r="H40" i="17"/>
  <c r="H41" i="17"/>
  <c r="H42" i="17"/>
  <c r="H43" i="17"/>
  <c r="H44" i="17"/>
  <c r="H45" i="17"/>
  <c r="H46" i="17"/>
  <c r="H47" i="17"/>
  <c r="H48" i="17"/>
  <c r="H49" i="17"/>
  <c r="H50" i="17"/>
  <c r="H51" i="17"/>
  <c r="H52" i="17"/>
  <c r="H53" i="17"/>
  <c r="H54" i="17"/>
  <c r="H55" i="17"/>
  <c r="H56" i="17"/>
  <c r="H57" i="17"/>
  <c r="H58" i="17"/>
  <c r="H59" i="17"/>
  <c r="H60" i="17"/>
  <c r="H61" i="17"/>
  <c r="H62" i="17"/>
  <c r="H63" i="17"/>
  <c r="H64" i="17"/>
  <c r="H65" i="17"/>
  <c r="H66" i="17"/>
  <c r="H67" i="17"/>
  <c r="H68" i="17"/>
  <c r="H69" i="17"/>
  <c r="H70" i="17"/>
  <c r="H71" i="17"/>
  <c r="H72" i="17"/>
  <c r="H73" i="17"/>
  <c r="H74" i="17"/>
  <c r="H75" i="17"/>
  <c r="H76" i="17"/>
  <c r="H77" i="17"/>
  <c r="H78" i="17"/>
  <c r="H79" i="17"/>
  <c r="H80" i="17"/>
  <c r="H81" i="17"/>
  <c r="H82" i="17"/>
  <c r="H83" i="17"/>
  <c r="H84" i="17"/>
  <c r="H21" i="17"/>
  <c r="B40" i="17"/>
  <c r="BO40" i="17" s="1"/>
  <c r="B41" i="17"/>
  <c r="B42" i="17"/>
  <c r="B43" i="17"/>
  <c r="K43" i="17" s="1"/>
  <c r="B44" i="17"/>
  <c r="K44" i="17" s="1"/>
  <c r="B45" i="17"/>
  <c r="CE45" i="17" s="1"/>
  <c r="B46" i="17"/>
  <c r="BW46" i="17" s="1"/>
  <c r="B47" i="17"/>
  <c r="B48" i="17"/>
  <c r="B49" i="17"/>
  <c r="K49" i="17" s="1"/>
  <c r="B50" i="17"/>
  <c r="BS50" i="17" s="1"/>
  <c r="B51" i="17"/>
  <c r="T51" i="17" s="1"/>
  <c r="B52" i="17"/>
  <c r="B53" i="17"/>
  <c r="BX53" i="17" s="1"/>
  <c r="B54" i="17"/>
  <c r="B55" i="17"/>
  <c r="K55" i="17" s="1"/>
  <c r="B56" i="17"/>
  <c r="BV56" i="17" s="1"/>
  <c r="B57" i="17"/>
  <c r="BS57" i="17" s="1"/>
  <c r="B58" i="17"/>
  <c r="BP58" i="17" s="1"/>
  <c r="B59" i="17"/>
  <c r="B60" i="17"/>
  <c r="BZ60" i="17" s="1"/>
  <c r="B61" i="17"/>
  <c r="BW61" i="17" s="1"/>
  <c r="B62" i="17"/>
  <c r="CF62" i="17" s="1"/>
  <c r="B63" i="17"/>
  <c r="BU63" i="17" s="1"/>
  <c r="B64" i="17"/>
  <c r="B65" i="17"/>
  <c r="BV65" i="17" s="1"/>
  <c r="B66" i="17"/>
  <c r="B67" i="17"/>
  <c r="BP67" i="17" s="1"/>
  <c r="B68" i="17"/>
  <c r="BR68" i="17" s="1"/>
  <c r="B69" i="17"/>
  <c r="BN69" i="17" s="1"/>
  <c r="B70" i="17"/>
  <c r="BR70" i="17" s="1"/>
  <c r="B71" i="17"/>
  <c r="BQ71" i="17" s="1"/>
  <c r="B72" i="17"/>
  <c r="B73" i="17"/>
  <c r="BX73" i="17" s="1"/>
  <c r="B74" i="17"/>
  <c r="BZ74" i="17" s="1"/>
  <c r="B75" i="17"/>
  <c r="BX75" i="17" s="1"/>
  <c r="B76" i="17"/>
  <c r="B77" i="17"/>
  <c r="B78" i="17"/>
  <c r="B79" i="17"/>
  <c r="CC79" i="17" s="1"/>
  <c r="B80" i="17"/>
  <c r="CA80" i="17" s="1"/>
  <c r="B81" i="17"/>
  <c r="BY81" i="17" s="1"/>
  <c r="B82" i="17"/>
  <c r="B83" i="17"/>
  <c r="BO83" i="17" s="1"/>
  <c r="B84" i="17"/>
  <c r="BQ84" i="17" s="1"/>
  <c r="B85" i="17"/>
  <c r="BT85" i="17" s="1"/>
  <c r="B86" i="17"/>
  <c r="CE86" i="17" s="1"/>
  <c r="B87" i="17"/>
  <c r="CA87" i="17" s="1"/>
  <c r="B88" i="17"/>
  <c r="B89" i="17"/>
  <c r="CB89" i="17" s="1"/>
  <c r="B90" i="17"/>
  <c r="BT90" i="17" s="1"/>
  <c r="B91" i="17"/>
  <c r="BT91" i="17" s="1"/>
  <c r="B92" i="17"/>
  <c r="BW92" i="17" s="1"/>
  <c r="B93" i="17"/>
  <c r="B94" i="17"/>
  <c r="CB94" i="17" s="1"/>
  <c r="B95" i="17"/>
  <c r="B96" i="17"/>
  <c r="CE96" i="17" s="1"/>
  <c r="B97" i="17"/>
  <c r="CD97" i="17" s="1"/>
  <c r="B98" i="17"/>
  <c r="CH98" i="17" s="1"/>
  <c r="B99" i="17"/>
  <c r="B100" i="17"/>
  <c r="B101" i="17"/>
  <c r="B102" i="17"/>
  <c r="CH102" i="17" s="1"/>
  <c r="B103" i="17"/>
  <c r="BY103" i="17" s="1"/>
  <c r="B104" i="17"/>
  <c r="CD104" i="17" s="1"/>
  <c r="B105" i="17"/>
  <c r="CG105" i="17" s="1"/>
  <c r="B106" i="17"/>
  <c r="CE106" i="17" s="1"/>
  <c r="B107" i="17"/>
  <c r="CD107" i="17" s="1"/>
  <c r="B108" i="17"/>
  <c r="CB108" i="17" s="1"/>
  <c r="B109" i="17"/>
  <c r="BY109" i="17" s="1"/>
  <c r="B110" i="17"/>
  <c r="BX110" i="17" s="1"/>
  <c r="B111" i="17"/>
  <c r="CA111" i="17" s="1"/>
  <c r="B112" i="17"/>
  <c r="B113" i="17"/>
  <c r="B114" i="17"/>
  <c r="BX114" i="17" s="1"/>
  <c r="B115" i="17"/>
  <c r="CG115" i="17" s="1"/>
  <c r="B116" i="17"/>
  <c r="BX116" i="17" s="1"/>
  <c r="B117" i="17"/>
  <c r="B118" i="17"/>
  <c r="BW118" i="17" s="1"/>
  <c r="B119" i="17"/>
  <c r="BW119" i="17" s="1"/>
  <c r="B120" i="17"/>
  <c r="BZ120" i="17" s="1"/>
  <c r="B121" i="17"/>
  <c r="CF121" i="17" s="1"/>
  <c r="B122" i="17"/>
  <c r="BV122" i="17" s="1"/>
  <c r="B123" i="17"/>
  <c r="B124" i="17"/>
  <c r="CD124" i="17" s="1"/>
  <c r="B125" i="17"/>
  <c r="B126" i="17"/>
  <c r="CH126" i="17" s="1"/>
  <c r="B127" i="17"/>
  <c r="BT127" i="17" s="1"/>
  <c r="B128" i="17"/>
  <c r="CG128" i="17" s="1"/>
  <c r="B129" i="17"/>
  <c r="B130" i="17"/>
  <c r="B131" i="17"/>
  <c r="B132" i="17"/>
  <c r="B133" i="17"/>
  <c r="B134" i="17"/>
  <c r="B135" i="17"/>
  <c r="B136" i="17"/>
  <c r="B137" i="17"/>
  <c r="B139" i="17"/>
  <c r="B140" i="17"/>
  <c r="B141" i="17"/>
  <c r="B142" i="17"/>
  <c r="B143" i="17"/>
  <c r="B144" i="17"/>
  <c r="B145" i="17"/>
  <c r="B146" i="17"/>
  <c r="B147" i="17"/>
  <c r="B148" i="17"/>
  <c r="B149" i="17"/>
  <c r="B150" i="17"/>
  <c r="B151" i="17"/>
  <c r="B152" i="17"/>
  <c r="B153" i="17"/>
  <c r="B39" i="17"/>
  <c r="R22" i="17"/>
  <c r="R23" i="17"/>
  <c r="R24" i="17"/>
  <c r="R25" i="17"/>
  <c r="R26" i="17"/>
  <c r="R27" i="17"/>
  <c r="R28" i="17"/>
  <c r="R29" i="17"/>
  <c r="R30" i="17"/>
  <c r="R31" i="17"/>
  <c r="R32" i="17"/>
  <c r="R33" i="17"/>
  <c r="R34" i="17"/>
  <c r="R35" i="17"/>
  <c r="R36" i="17"/>
  <c r="R37" i="17"/>
  <c r="R38" i="17"/>
  <c r="R39" i="17"/>
  <c r="R40" i="17"/>
  <c r="R41" i="17"/>
  <c r="R42" i="17"/>
  <c r="R43" i="17"/>
  <c r="R44" i="17"/>
  <c r="R45" i="17"/>
  <c r="R46" i="17"/>
  <c r="R47" i="17"/>
  <c r="R48" i="17"/>
  <c r="R49" i="17"/>
  <c r="R50" i="17"/>
  <c r="R51" i="17"/>
  <c r="R52" i="17"/>
  <c r="R53" i="17"/>
  <c r="R54" i="17"/>
  <c r="R55" i="17"/>
  <c r="R56" i="17"/>
  <c r="R57" i="17"/>
  <c r="R58" i="17"/>
  <c r="R59" i="17"/>
  <c r="R60" i="17"/>
  <c r="R61" i="17"/>
  <c r="R62" i="17"/>
  <c r="R63" i="17"/>
  <c r="R64" i="17"/>
  <c r="R65" i="17"/>
  <c r="R66" i="17"/>
  <c r="R67" i="17"/>
  <c r="R68" i="17"/>
  <c r="R69" i="17"/>
  <c r="R70" i="17"/>
  <c r="R71" i="17"/>
  <c r="R72" i="17"/>
  <c r="R73" i="17"/>
  <c r="R74" i="17"/>
  <c r="R75" i="17"/>
  <c r="R76" i="17"/>
  <c r="R77" i="17"/>
  <c r="R78" i="17"/>
  <c r="R79" i="17"/>
  <c r="R80" i="17"/>
  <c r="R81" i="17"/>
  <c r="R82" i="17"/>
  <c r="R83" i="17"/>
  <c r="R84" i="17"/>
  <c r="R21" i="17"/>
  <c r="P22" i="17"/>
  <c r="P23" i="17"/>
  <c r="P24" i="17"/>
  <c r="P25" i="17"/>
  <c r="P26" i="17"/>
  <c r="P27" i="17"/>
  <c r="P28" i="17"/>
  <c r="P29" i="17"/>
  <c r="P30" i="17"/>
  <c r="P31" i="17"/>
  <c r="P32" i="17"/>
  <c r="P33" i="17"/>
  <c r="P34" i="17"/>
  <c r="P35" i="17"/>
  <c r="P36" i="17"/>
  <c r="P37" i="17"/>
  <c r="P38" i="17"/>
  <c r="P39" i="17"/>
  <c r="P40" i="17"/>
  <c r="P41" i="17"/>
  <c r="P42" i="17"/>
  <c r="P43" i="17"/>
  <c r="P44" i="17"/>
  <c r="P45" i="17"/>
  <c r="P46" i="17"/>
  <c r="P47" i="17"/>
  <c r="P48" i="17"/>
  <c r="P49" i="17"/>
  <c r="P50" i="17"/>
  <c r="P51" i="17"/>
  <c r="P52" i="17"/>
  <c r="P53" i="17"/>
  <c r="P54" i="17"/>
  <c r="P55" i="17"/>
  <c r="P56" i="17"/>
  <c r="P57" i="17"/>
  <c r="P58" i="17"/>
  <c r="P59" i="17"/>
  <c r="P60" i="17"/>
  <c r="P61" i="17"/>
  <c r="P62" i="17"/>
  <c r="P63" i="17"/>
  <c r="P64" i="17"/>
  <c r="P65" i="17"/>
  <c r="P66" i="17"/>
  <c r="P67" i="17"/>
  <c r="P68" i="17"/>
  <c r="P69" i="17"/>
  <c r="P70" i="17"/>
  <c r="P71" i="17"/>
  <c r="P72" i="17"/>
  <c r="P73" i="17"/>
  <c r="P74" i="17"/>
  <c r="P75" i="17"/>
  <c r="P76" i="17"/>
  <c r="P77" i="17"/>
  <c r="P78" i="17"/>
  <c r="P79" i="17"/>
  <c r="P80" i="17"/>
  <c r="P81" i="17"/>
  <c r="P82" i="17"/>
  <c r="P83" i="17"/>
  <c r="P84" i="17"/>
  <c r="P21" i="17"/>
  <c r="I22" i="17"/>
  <c r="I23" i="17"/>
  <c r="I24" i="17"/>
  <c r="I25" i="17"/>
  <c r="I26" i="17"/>
  <c r="I27" i="17"/>
  <c r="I28" i="17"/>
  <c r="I29" i="17"/>
  <c r="I30" i="17"/>
  <c r="I31" i="17"/>
  <c r="I32" i="17"/>
  <c r="I33" i="17"/>
  <c r="I34" i="17"/>
  <c r="I35" i="17"/>
  <c r="I36" i="17"/>
  <c r="I37" i="17"/>
  <c r="I38" i="17"/>
  <c r="I39" i="17"/>
  <c r="I40" i="17"/>
  <c r="I41" i="17"/>
  <c r="I42" i="17"/>
  <c r="I43" i="17"/>
  <c r="I44" i="17"/>
  <c r="I45" i="17"/>
  <c r="I46" i="17"/>
  <c r="I47" i="17"/>
  <c r="I48" i="17"/>
  <c r="I49" i="17"/>
  <c r="I50" i="17"/>
  <c r="I51" i="17"/>
  <c r="I52" i="17"/>
  <c r="I53" i="17"/>
  <c r="I54" i="17"/>
  <c r="I55" i="17"/>
  <c r="I56" i="17"/>
  <c r="I57" i="17"/>
  <c r="I58" i="17"/>
  <c r="I59" i="17"/>
  <c r="I60" i="17"/>
  <c r="I61" i="17"/>
  <c r="I62" i="17"/>
  <c r="I63" i="17"/>
  <c r="I64" i="17"/>
  <c r="I65" i="17"/>
  <c r="I66" i="17"/>
  <c r="I67" i="17"/>
  <c r="I68" i="17"/>
  <c r="I69" i="17"/>
  <c r="I70" i="17"/>
  <c r="I71" i="17"/>
  <c r="I72" i="17"/>
  <c r="I73" i="17"/>
  <c r="I74" i="17"/>
  <c r="I75" i="17"/>
  <c r="I76" i="17"/>
  <c r="I77" i="17"/>
  <c r="I78" i="17"/>
  <c r="I79" i="17"/>
  <c r="I80" i="17"/>
  <c r="I81" i="17"/>
  <c r="I82" i="17"/>
  <c r="I83" i="17"/>
  <c r="I84" i="17"/>
  <c r="I21" i="17"/>
  <c r="G22" i="17"/>
  <c r="G23" i="17"/>
  <c r="G24" i="17"/>
  <c r="G25" i="17"/>
  <c r="G26" i="17"/>
  <c r="G27" i="17"/>
  <c r="G28" i="17"/>
  <c r="G29" i="17"/>
  <c r="G30" i="17"/>
  <c r="G31" i="17"/>
  <c r="G32" i="17"/>
  <c r="G33" i="17"/>
  <c r="G34" i="17"/>
  <c r="G35" i="17"/>
  <c r="G36" i="17"/>
  <c r="G37" i="17"/>
  <c r="G38" i="17"/>
  <c r="G39" i="17"/>
  <c r="G40" i="17"/>
  <c r="G41" i="17"/>
  <c r="G42" i="17"/>
  <c r="G43" i="17"/>
  <c r="G44" i="17"/>
  <c r="G45" i="17"/>
  <c r="G46" i="17"/>
  <c r="G47" i="17"/>
  <c r="G48" i="17"/>
  <c r="G49" i="17"/>
  <c r="G50" i="17"/>
  <c r="G51" i="17"/>
  <c r="G52" i="17"/>
  <c r="G53" i="17"/>
  <c r="G54" i="17"/>
  <c r="G55" i="17"/>
  <c r="G56" i="17"/>
  <c r="G57" i="17"/>
  <c r="G58" i="17"/>
  <c r="G59" i="17"/>
  <c r="G60" i="17"/>
  <c r="G61" i="17"/>
  <c r="G62" i="17"/>
  <c r="G63" i="17"/>
  <c r="G64" i="17"/>
  <c r="G65" i="17"/>
  <c r="G66" i="17"/>
  <c r="G67" i="17"/>
  <c r="G68" i="17"/>
  <c r="G69" i="17"/>
  <c r="G70" i="17"/>
  <c r="G71" i="17"/>
  <c r="G72" i="17"/>
  <c r="G73" i="17"/>
  <c r="G74" i="17"/>
  <c r="G75" i="17"/>
  <c r="G76" i="17"/>
  <c r="G77" i="17"/>
  <c r="G78" i="17"/>
  <c r="G79" i="17"/>
  <c r="G80" i="17"/>
  <c r="G81" i="17"/>
  <c r="G82" i="17"/>
  <c r="G83" i="17"/>
  <c r="G84" i="17"/>
  <c r="G21" i="17"/>
  <c r="J74" i="16"/>
  <c r="F74" i="16"/>
  <c r="J65" i="16"/>
  <c r="F65" i="16"/>
  <c r="J63" i="16"/>
  <c r="F63" i="16"/>
  <c r="J51" i="16"/>
  <c r="J46" i="16"/>
  <c r="F46" i="16"/>
  <c r="J45" i="16"/>
  <c r="F45" i="16"/>
  <c r="J44" i="16"/>
  <c r="F44" i="16"/>
  <c r="J40" i="16"/>
  <c r="F40" i="16"/>
  <c r="J39" i="16"/>
  <c r="F39" i="16"/>
  <c r="J35" i="16"/>
  <c r="F35" i="16"/>
  <c r="J29" i="16"/>
  <c r="F29" i="16"/>
  <c r="F54" i="16"/>
  <c r="J54" i="16"/>
  <c r="CK132" i="17"/>
  <c r="CN132" i="17"/>
  <c r="N129" i="17"/>
  <c r="E129" i="17"/>
  <c r="O129" i="17"/>
  <c r="M129" i="17"/>
  <c r="F129" i="17"/>
  <c r="D129" i="17"/>
  <c r="N128" i="17"/>
  <c r="E128" i="17"/>
  <c r="O128" i="17"/>
  <c r="M128" i="17"/>
  <c r="F128" i="17"/>
  <c r="D128" i="17"/>
  <c r="E127" i="17"/>
  <c r="F127" i="17"/>
  <c r="D127" i="17"/>
  <c r="N127" i="17"/>
  <c r="O127" i="17"/>
  <c r="N126" i="17"/>
  <c r="E126" i="17"/>
  <c r="O126" i="17"/>
  <c r="F126" i="17"/>
  <c r="D126" i="17"/>
  <c r="E125" i="17"/>
  <c r="F125" i="17"/>
  <c r="N125" i="17"/>
  <c r="O125" i="17"/>
  <c r="D125" i="17"/>
  <c r="E124" i="17"/>
  <c r="F124" i="17"/>
  <c r="D124" i="17"/>
  <c r="O124" i="17"/>
  <c r="N124" i="17"/>
  <c r="O109" i="17"/>
  <c r="Z132" i="17"/>
  <c r="AF132" i="17"/>
  <c r="AK132" i="17"/>
  <c r="AP132" i="17"/>
  <c r="AJ132" i="17"/>
  <c r="V132" i="17"/>
  <c r="AB132" i="17"/>
  <c r="AG132" i="17"/>
  <c r="AL132" i="17"/>
  <c r="AD132" i="17"/>
  <c r="AO132" i="17"/>
  <c r="X132" i="17"/>
  <c r="AC132" i="17"/>
  <c r="AH132" i="17"/>
  <c r="AN132" i="17"/>
  <c r="Y132" i="17"/>
  <c r="W132" i="17"/>
  <c r="AE132" i="17"/>
  <c r="AQ132" i="17"/>
  <c r="AA132" i="17"/>
  <c r="AM132" i="17"/>
  <c r="AI132" i="17"/>
  <c r="CN131" i="17"/>
  <c r="CL131" i="17"/>
  <c r="CM131" i="17"/>
  <c r="CK131" i="17"/>
  <c r="AC131" i="17"/>
  <c r="AK131" i="17"/>
  <c r="AO131" i="17"/>
  <c r="V131" i="17"/>
  <c r="AD131" i="17"/>
  <c r="AL131" i="17"/>
  <c r="AG131" i="17"/>
  <c r="Z131" i="17"/>
  <c r="AH131" i="17"/>
  <c r="AP131" i="17"/>
  <c r="Y131" i="17"/>
  <c r="W131" i="17"/>
  <c r="AB131" i="17"/>
  <c r="AI131" i="17"/>
  <c r="AF131" i="17"/>
  <c r="AN131" i="17"/>
  <c r="X131" i="17"/>
  <c r="AE131" i="17"/>
  <c r="AJ131" i="17"/>
  <c r="AQ131" i="17"/>
  <c r="AA131" i="17"/>
  <c r="AM131" i="17"/>
  <c r="CM130" i="17"/>
  <c r="CL130" i="17"/>
  <c r="CK130" i="17"/>
  <c r="CN130" i="17"/>
  <c r="AE130" i="17"/>
  <c r="AL130" i="17"/>
  <c r="AQ130" i="17"/>
  <c r="AA130" i="17"/>
  <c r="AH130" i="17"/>
  <c r="AM130" i="17"/>
  <c r="W130" i="17"/>
  <c r="AD130" i="17"/>
  <c r="AO130" i="17"/>
  <c r="AK130" i="17"/>
  <c r="AN130" i="17"/>
  <c r="AB130" i="17"/>
  <c r="AJ130" i="17"/>
  <c r="Y130" i="17"/>
  <c r="Z130" i="17"/>
  <c r="V130" i="17"/>
  <c r="X130" i="17"/>
  <c r="AG130" i="17"/>
  <c r="AP130" i="17"/>
  <c r="AC130" i="17"/>
  <c r="AF130" i="17"/>
  <c r="AI130" i="17"/>
  <c r="AQ129" i="17"/>
  <c r="AD129" i="17"/>
  <c r="W129" i="17"/>
  <c r="AM129" i="17"/>
  <c r="AO129" i="17"/>
  <c r="BK129" i="17" s="1"/>
  <c r="AJ129" i="17"/>
  <c r="BF129" i="17" s="1"/>
  <c r="AH129" i="17"/>
  <c r="BD129" i="17" s="1"/>
  <c r="AA129" i="17"/>
  <c r="V129" i="17"/>
  <c r="X129" i="17"/>
  <c r="AL129" i="17"/>
  <c r="BH129" i="17" s="1"/>
  <c r="AE129" i="17"/>
  <c r="BA129" i="17" s="1"/>
  <c r="AC129" i="17"/>
  <c r="AB129" i="17"/>
  <c r="Y129" i="17"/>
  <c r="Z129" i="17"/>
  <c r="AP129" i="17"/>
  <c r="AI129" i="17"/>
  <c r="AG129" i="17"/>
  <c r="BC129" i="17" s="1"/>
  <c r="AF129" i="17"/>
  <c r="BB129" i="17" s="1"/>
  <c r="AK129" i="17"/>
  <c r="AN129" i="17"/>
  <c r="CK129" i="17"/>
  <c r="CL129" i="17"/>
  <c r="CM129" i="17"/>
  <c r="CN129" i="17"/>
  <c r="Z128" i="17"/>
  <c r="Y128" i="17"/>
  <c r="AB128" i="17"/>
  <c r="AA128" i="17"/>
  <c r="X128" i="17"/>
  <c r="V128" i="17"/>
  <c r="W128" i="17"/>
  <c r="CN128" i="17"/>
  <c r="CK128" i="17"/>
  <c r="CL128" i="17"/>
  <c r="CM128" i="17"/>
  <c r="CL127" i="17"/>
  <c r="CJ127" i="17"/>
  <c r="CK127" i="17"/>
  <c r="CM127" i="17"/>
  <c r="CN127" i="17"/>
  <c r="AA127" i="17"/>
  <c r="X127" i="17"/>
  <c r="W127" i="17"/>
  <c r="Z127" i="17"/>
  <c r="Y127" i="17"/>
  <c r="V127" i="17"/>
  <c r="AB127" i="17"/>
  <c r="CN126" i="17"/>
  <c r="CL126" i="17"/>
  <c r="CK126" i="17"/>
  <c r="CJ126" i="17"/>
  <c r="CM126" i="17"/>
  <c r="AA126" i="17"/>
  <c r="X126" i="17"/>
  <c r="W126" i="17"/>
  <c r="Z126" i="17"/>
  <c r="Y126" i="17"/>
  <c r="V126" i="17"/>
  <c r="AB126" i="17"/>
  <c r="CN125" i="17"/>
  <c r="CJ125" i="17"/>
  <c r="CL125" i="17"/>
  <c r="CM125" i="17"/>
  <c r="CK125" i="17"/>
  <c r="Y125" i="17"/>
  <c r="AB125" i="17"/>
  <c r="Z125" i="17"/>
  <c r="X125" i="17"/>
  <c r="V125" i="17"/>
  <c r="AA125" i="17"/>
  <c r="W125" i="17"/>
  <c r="CN124" i="17"/>
  <c r="CJ124" i="17"/>
  <c r="CL124" i="17"/>
  <c r="CM124" i="17"/>
  <c r="CK124" i="17"/>
  <c r="V124" i="17"/>
  <c r="Y124" i="17"/>
  <c r="Z124" i="17"/>
  <c r="AA124" i="17"/>
  <c r="W124" i="17"/>
  <c r="X124" i="17"/>
  <c r="AB124" i="17"/>
  <c r="CJ123" i="17"/>
  <c r="CN123" i="17"/>
  <c r="CM123" i="17"/>
  <c r="CL123" i="17"/>
  <c r="CK123" i="17"/>
  <c r="Y120" i="17"/>
  <c r="Z123" i="17"/>
  <c r="AB123" i="17"/>
  <c r="X123" i="17"/>
  <c r="Y123" i="17"/>
  <c r="W123" i="17"/>
  <c r="V123" i="17"/>
  <c r="AA123" i="17"/>
  <c r="CK122" i="17"/>
  <c r="CJ122" i="17"/>
  <c r="CN122" i="17"/>
  <c r="CL122" i="17"/>
  <c r="CM122" i="17"/>
  <c r="X120" i="17"/>
  <c r="AA122" i="17"/>
  <c r="Y122" i="17"/>
  <c r="W122" i="17"/>
  <c r="AB122" i="17"/>
  <c r="Z122" i="17"/>
  <c r="X122" i="17"/>
  <c r="V122" i="17"/>
  <c r="AA120" i="17"/>
  <c r="Z120" i="17"/>
  <c r="CK108" i="17"/>
  <c r="CK121" i="17"/>
  <c r="CJ121" i="17"/>
  <c r="CL121" i="17"/>
  <c r="CM121" i="17"/>
  <c r="CN121" i="17"/>
  <c r="W120" i="17"/>
  <c r="CN120" i="17"/>
  <c r="CN116" i="17"/>
  <c r="CM120" i="17"/>
  <c r="CK120" i="17"/>
  <c r="CJ120" i="17"/>
  <c r="CL120" i="17"/>
  <c r="V118" i="17"/>
  <c r="Z121" i="17"/>
  <c r="AA121" i="17"/>
  <c r="Y121" i="17"/>
  <c r="X121" i="17"/>
  <c r="V121" i="17"/>
  <c r="W121" i="17"/>
  <c r="AB121" i="17"/>
  <c r="AB120" i="17"/>
  <c r="V120" i="17"/>
  <c r="CL119" i="17"/>
  <c r="CM101" i="17"/>
  <c r="CL98" i="17"/>
  <c r="CK110" i="17"/>
  <c r="CJ95" i="17"/>
  <c r="CM111" i="17"/>
  <c r="CL100" i="17"/>
  <c r="CJ112" i="17"/>
  <c r="CK117" i="17"/>
  <c r="CJ105" i="17"/>
  <c r="CJ104" i="17"/>
  <c r="CJ106" i="17"/>
  <c r="CJ107" i="17"/>
  <c r="CJ108" i="17"/>
  <c r="CJ109" i="17"/>
  <c r="CJ110" i="17"/>
  <c r="CJ111" i="17"/>
  <c r="CJ113" i="17"/>
  <c r="CJ114" i="17"/>
  <c r="CJ115" i="17"/>
  <c r="CJ98" i="17"/>
  <c r="CJ99" i="17"/>
  <c r="CJ100" i="17"/>
  <c r="CJ101" i="17"/>
  <c r="CJ102" i="17"/>
  <c r="CJ103" i="17"/>
  <c r="CJ116" i="17"/>
  <c r="CJ117" i="17"/>
  <c r="CJ118" i="17"/>
  <c r="CJ119" i="17"/>
  <c r="CM102" i="17"/>
  <c r="CL114" i="17"/>
  <c r="CN99" i="17"/>
  <c r="CM100" i="17"/>
  <c r="CK97" i="17"/>
  <c r="CN109" i="17"/>
  <c r="CM118" i="17"/>
  <c r="CK103" i="17"/>
  <c r="CN115" i="17"/>
  <c r="CL97" i="17"/>
  <c r="CM112" i="17"/>
  <c r="CN110" i="17"/>
  <c r="CM95" i="17"/>
  <c r="CL107" i="17"/>
  <c r="CK96" i="17"/>
  <c r="CN108" i="17"/>
  <c r="CM113" i="17"/>
  <c r="CN101" i="17"/>
  <c r="CL105" i="17"/>
  <c r="CK102" i="17"/>
  <c r="CL106" i="17"/>
  <c r="CK118" i="17"/>
  <c r="CK111" i="17"/>
  <c r="CN119" i="17"/>
  <c r="CK112" i="17"/>
  <c r="CN117" i="17"/>
  <c r="CL116" i="17"/>
  <c r="CL117" i="17"/>
  <c r="CM97" i="17"/>
  <c r="CN105" i="17"/>
  <c r="CK109" i="17"/>
  <c r="CL109" i="17"/>
  <c r="CM98" i="17"/>
  <c r="CN106" i="17"/>
  <c r="CK106" i="17"/>
  <c r="CL110" i="17"/>
  <c r="CM114" i="17"/>
  <c r="CL113" i="17"/>
  <c r="CN95" i="17"/>
  <c r="CK99" i="17"/>
  <c r="CL103" i="17"/>
  <c r="CM107" i="17"/>
  <c r="CN111" i="17"/>
  <c r="CK115" i="17"/>
  <c r="CL96" i="17"/>
  <c r="CM96" i="17"/>
  <c r="CN104" i="17"/>
  <c r="CK89" i="17"/>
  <c r="CK116" i="17"/>
  <c r="CN112" i="17"/>
  <c r="CM117" i="17"/>
  <c r="CN113" i="17"/>
  <c r="CL112" i="17"/>
  <c r="CM119" i="17"/>
  <c r="CN97" i="17"/>
  <c r="CK101" i="17"/>
  <c r="CL101" i="17"/>
  <c r="CM105" i="17"/>
  <c r="CN98" i="17"/>
  <c r="CK98" i="17"/>
  <c r="CL102" i="17"/>
  <c r="CM106" i="17"/>
  <c r="CN114" i="17"/>
  <c r="CK114" i="17"/>
  <c r="CL118" i="17"/>
  <c r="CL95" i="17"/>
  <c r="CM99" i="17"/>
  <c r="CN103" i="17"/>
  <c r="CK107" i="17"/>
  <c r="CL111" i="17"/>
  <c r="CM115" i="17"/>
  <c r="CN96" i="17"/>
  <c r="CK100" i="17"/>
  <c r="CL104" i="17"/>
  <c r="CM104" i="17"/>
  <c r="CK119" i="17"/>
  <c r="CK113" i="17"/>
  <c r="CJ97" i="17"/>
  <c r="CK105" i="17"/>
  <c r="CM109" i="17"/>
  <c r="CN102" i="17"/>
  <c r="CM110" i="17"/>
  <c r="CN118" i="17"/>
  <c r="CK95" i="17"/>
  <c r="CL99" i="17"/>
  <c r="CM103" i="17"/>
  <c r="CN107" i="17"/>
  <c r="CL115" i="17"/>
  <c r="CM116" i="17"/>
  <c r="CJ96" i="17"/>
  <c r="CN100" i="17"/>
  <c r="CK104" i="17"/>
  <c r="CL108" i="17"/>
  <c r="CM108" i="17"/>
  <c r="D109" i="17"/>
  <c r="N109" i="17"/>
  <c r="F109" i="17"/>
  <c r="E109" i="17"/>
  <c r="M109" i="17"/>
  <c r="Z85" i="17"/>
  <c r="X101" i="17"/>
  <c r="V101" i="17"/>
  <c r="V114" i="17"/>
  <c r="AA114" i="17"/>
  <c r="Z110" i="17"/>
  <c r="X110" i="17"/>
  <c r="X106" i="17"/>
  <c r="Y102" i="17"/>
  <c r="W102" i="17"/>
  <c r="V98" i="17"/>
  <c r="AA98" i="17"/>
  <c r="Y117" i="17"/>
  <c r="W117" i="17"/>
  <c r="W113" i="17"/>
  <c r="X105" i="17"/>
  <c r="V105" i="17"/>
  <c r="AB97" i="17"/>
  <c r="Z97" i="17"/>
  <c r="X116" i="17"/>
  <c r="V116" i="17"/>
  <c r="V115" i="17"/>
  <c r="V117" i="17"/>
  <c r="V119" i="17"/>
  <c r="AB112" i="17"/>
  <c r="W108" i="17"/>
  <c r="Z108" i="17"/>
  <c r="AA104" i="17"/>
  <c r="Y104" i="17"/>
  <c r="X100" i="17"/>
  <c r="V100" i="17"/>
  <c r="AB96" i="17"/>
  <c r="AA109" i="17"/>
  <c r="X119" i="17"/>
  <c r="Z111" i="17"/>
  <c r="AB111" i="17"/>
  <c r="W107" i="17"/>
  <c r="AB107" i="17"/>
  <c r="AA103" i="17"/>
  <c r="V99" i="17"/>
  <c r="Y99" i="17"/>
  <c r="Z95" i="17"/>
  <c r="X95" i="17"/>
  <c r="AA118" i="17"/>
  <c r="AB118" i="17"/>
  <c r="AA115" i="17"/>
  <c r="AB101" i="17"/>
  <c r="Z101" i="17"/>
  <c r="Z114" i="17"/>
  <c r="AB114" i="17"/>
  <c r="AB110" i="17"/>
  <c r="Y106" i="17"/>
  <c r="W106" i="17"/>
  <c r="V102" i="17"/>
  <c r="AA102" i="17"/>
  <c r="Z98" i="17"/>
  <c r="AB98" i="17"/>
  <c r="AA117" i="17"/>
  <c r="X113" i="17"/>
  <c r="V113" i="17"/>
  <c r="AB105" i="17"/>
  <c r="Z105" i="17"/>
  <c r="Y97" i="17"/>
  <c r="AA97" i="17"/>
  <c r="AB116" i="17"/>
  <c r="W112" i="17"/>
  <c r="V112" i="17"/>
  <c r="AA108" i="17"/>
  <c r="Y108" i="17"/>
  <c r="X104" i="17"/>
  <c r="Z104" i="17"/>
  <c r="AB100" i="17"/>
  <c r="W96" i="17"/>
  <c r="Z96" i="17"/>
  <c r="X109" i="17"/>
  <c r="V109" i="17"/>
  <c r="Z119" i="17"/>
  <c r="AB119" i="17"/>
  <c r="W111" i="17"/>
  <c r="Y111" i="17"/>
  <c r="AA107" i="17"/>
  <c r="V103" i="17"/>
  <c r="X103" i="17"/>
  <c r="Z99" i="17"/>
  <c r="X99" i="17"/>
  <c r="W95" i="17"/>
  <c r="AB95" i="17"/>
  <c r="W118" i="17"/>
  <c r="Y115" i="17"/>
  <c r="W115" i="17"/>
  <c r="Y101" i="17"/>
  <c r="W101" i="17"/>
  <c r="X114" i="17"/>
  <c r="Y110" i="17"/>
  <c r="W110" i="17"/>
  <c r="V106" i="17"/>
  <c r="AA106" i="17"/>
  <c r="Z102" i="17"/>
  <c r="X102" i="17"/>
  <c r="X98" i="17"/>
  <c r="X117" i="17"/>
  <c r="AB113" i="17"/>
  <c r="Z113" i="17"/>
  <c r="Y105" i="17"/>
  <c r="AA105" i="17"/>
  <c r="W97" i="17"/>
  <c r="W116" i="17"/>
  <c r="Z116" i="17"/>
  <c r="AA112" i="17"/>
  <c r="Y112" i="17"/>
  <c r="X108" i="17"/>
  <c r="V108" i="17"/>
  <c r="AB104" i="17"/>
  <c r="W100" i="17"/>
  <c r="Z100" i="17"/>
  <c r="AA96" i="17"/>
  <c r="Y96" i="17"/>
  <c r="AB109" i="17"/>
  <c r="Z109" i="17"/>
  <c r="W119" i="17"/>
  <c r="Y119" i="17"/>
  <c r="AA111" i="17"/>
  <c r="V107" i="17"/>
  <c r="Y107" i="17"/>
  <c r="Z103" i="17"/>
  <c r="AB103" i="17"/>
  <c r="W99" i="17"/>
  <c r="AB99" i="17"/>
  <c r="AA95" i="17"/>
  <c r="Y118" i="17"/>
  <c r="AB115" i="17"/>
  <c r="Z118" i="17"/>
  <c r="Z115" i="17"/>
  <c r="AA101" i="17"/>
  <c r="Y114" i="17"/>
  <c r="W114" i="17"/>
  <c r="V110" i="17"/>
  <c r="AA110" i="17"/>
  <c r="Z106" i="17"/>
  <c r="AB106" i="17"/>
  <c r="AB102" i="17"/>
  <c r="Y98" i="17"/>
  <c r="W98" i="17"/>
  <c r="AB117" i="17"/>
  <c r="Z117" i="17"/>
  <c r="Y113" i="17"/>
  <c r="AA113" i="17"/>
  <c r="W105" i="17"/>
  <c r="X97" i="17"/>
  <c r="V97" i="17"/>
  <c r="V104" i="17"/>
  <c r="V86" i="17"/>
  <c r="V87" i="17"/>
  <c r="V88" i="17"/>
  <c r="V89" i="17"/>
  <c r="V90" i="17"/>
  <c r="V91" i="17"/>
  <c r="V92" i="17"/>
  <c r="V93" i="17"/>
  <c r="V94" i="17"/>
  <c r="V95" i="17"/>
  <c r="V96" i="17"/>
  <c r="AA116" i="17"/>
  <c r="Y116" i="17"/>
  <c r="X112" i="17"/>
  <c r="Z112" i="17"/>
  <c r="AB108" i="17"/>
  <c r="W104" i="17"/>
  <c r="AA100" i="17"/>
  <c r="Y100" i="17"/>
  <c r="X96" i="17"/>
  <c r="Y109" i="17"/>
  <c r="W109" i="17"/>
  <c r="AA119" i="17"/>
  <c r="V111" i="17"/>
  <c r="X111" i="17"/>
  <c r="Z107" i="17"/>
  <c r="X107" i="17"/>
  <c r="W103" i="17"/>
  <c r="Y103" i="17"/>
  <c r="AA99" i="17"/>
  <c r="Y95" i="17"/>
  <c r="X118" i="17"/>
  <c r="X115" i="17"/>
  <c r="CL88" i="17"/>
  <c r="CM87" i="17"/>
  <c r="CJ86" i="17"/>
  <c r="CN86" i="17"/>
  <c r="CK86" i="17"/>
  <c r="CL86" i="17"/>
  <c r="CM86" i="17"/>
  <c r="CM94" i="17"/>
  <c r="CN93" i="17"/>
  <c r="CJ93" i="17"/>
  <c r="CM90" i="17"/>
  <c r="CN89" i="17"/>
  <c r="CJ89" i="17"/>
  <c r="CK88" i="17"/>
  <c r="CL87" i="17"/>
  <c r="CL94" i="17"/>
  <c r="CM93" i="17"/>
  <c r="CN92" i="17"/>
  <c r="CJ92" i="17"/>
  <c r="CK91" i="17"/>
  <c r="CL90" i="17"/>
  <c r="CM89" i="17"/>
  <c r="CN88" i="17"/>
  <c r="CJ88" i="17"/>
  <c r="CK87" i="17"/>
  <c r="CK92" i="17"/>
  <c r="CK94" i="17"/>
  <c r="CL93" i="17"/>
  <c r="CM92" i="17"/>
  <c r="CN91" i="17"/>
  <c r="CJ91" i="17"/>
  <c r="CK90" i="17"/>
  <c r="CL89" i="17"/>
  <c r="CM88" i="17"/>
  <c r="CN87" i="17"/>
  <c r="CJ87" i="17"/>
  <c r="CJ90" i="17"/>
  <c r="CJ94" i="17"/>
  <c r="CL91" i="17"/>
  <c r="CN94" i="17"/>
  <c r="CK93" i="17"/>
  <c r="CL92" i="17"/>
  <c r="CM91" i="17"/>
  <c r="CN90" i="17"/>
  <c r="Y88" i="17"/>
  <c r="W93" i="17"/>
  <c r="AA89" i="17"/>
  <c r="Z92" i="17"/>
  <c r="AA85" i="17"/>
  <c r="Y93" i="17"/>
  <c r="Y89" i="17"/>
  <c r="W89" i="17"/>
  <c r="X92" i="17"/>
  <c r="X88" i="17"/>
  <c r="Z88" i="17"/>
  <c r="W91" i="17"/>
  <c r="AA93" i="17"/>
  <c r="Y91" i="17"/>
  <c r="W87" i="17"/>
  <c r="AA87" i="17"/>
  <c r="X87" i="17"/>
  <c r="AB87" i="17"/>
  <c r="Y87" i="17"/>
  <c r="Z87" i="17"/>
  <c r="X90" i="17"/>
  <c r="AB86" i="17"/>
  <c r="AB85" i="17"/>
  <c r="AX85" i="17" s="1"/>
  <c r="Y94" i="17"/>
  <c r="AB93" i="17"/>
  <c r="X93" i="17"/>
  <c r="AA92" i="17"/>
  <c r="W92" i="17"/>
  <c r="Z91" i="17"/>
  <c r="Y90" i="17"/>
  <c r="AB89" i="17"/>
  <c r="X89" i="17"/>
  <c r="AA88" i="17"/>
  <c r="W88" i="17"/>
  <c r="AA94" i="17"/>
  <c r="W94" i="17"/>
  <c r="Z93" i="17"/>
  <c r="Y92" i="17"/>
  <c r="AB91" i="17"/>
  <c r="X91" i="17"/>
  <c r="AA90" i="17"/>
  <c r="W90" i="17"/>
  <c r="Z89" i="17"/>
  <c r="AB94" i="17"/>
  <c r="X94" i="17"/>
  <c r="AB90" i="17"/>
  <c r="Z94" i="17"/>
  <c r="AB92" i="17"/>
  <c r="AA91" i="17"/>
  <c r="Z90" i="17"/>
  <c r="AB88" i="17"/>
  <c r="X85" i="17"/>
  <c r="AT85" i="17" s="1"/>
  <c r="V85" i="17"/>
  <c r="W85" i="17"/>
  <c r="Y85" i="17"/>
  <c r="AU85" i="17" s="1"/>
  <c r="CK85" i="17"/>
  <c r="CN85" i="17"/>
  <c r="CJ85" i="17"/>
  <c r="CM85" i="17"/>
  <c r="CL85" i="17"/>
  <c r="X86" i="17"/>
  <c r="W86" i="17"/>
  <c r="Z86" i="17"/>
  <c r="AA86" i="17"/>
  <c r="Y86" i="17"/>
  <c r="E123" i="17"/>
  <c r="N123" i="17"/>
  <c r="F123" i="17"/>
  <c r="D123" i="17"/>
  <c r="O123" i="17"/>
  <c r="O122" i="17"/>
  <c r="F122" i="17"/>
  <c r="N122" i="17"/>
  <c r="E122" i="17"/>
  <c r="D122" i="17"/>
  <c r="E121" i="17"/>
  <c r="O121" i="17"/>
  <c r="F121" i="17"/>
  <c r="D121" i="17"/>
  <c r="N121" i="17"/>
  <c r="O118" i="17"/>
  <c r="F118" i="17"/>
  <c r="N118" i="17"/>
  <c r="E118" i="17"/>
  <c r="M118" i="17"/>
  <c r="D118" i="17"/>
  <c r="O114" i="17"/>
  <c r="F114" i="17"/>
  <c r="N114" i="17"/>
  <c r="E114" i="17"/>
  <c r="M114" i="17"/>
  <c r="D114" i="17"/>
  <c r="O117" i="17"/>
  <c r="F117" i="17"/>
  <c r="N117" i="17"/>
  <c r="E117" i="17"/>
  <c r="M117" i="17"/>
  <c r="D117" i="17"/>
  <c r="O113" i="17"/>
  <c r="F113" i="17"/>
  <c r="N113" i="17"/>
  <c r="E113" i="17"/>
  <c r="M113" i="17"/>
  <c r="D113" i="17"/>
  <c r="O120" i="17"/>
  <c r="F120" i="17"/>
  <c r="N120" i="17"/>
  <c r="E120" i="17"/>
  <c r="D120" i="17"/>
  <c r="O116" i="17"/>
  <c r="F116" i="17"/>
  <c r="N116" i="17"/>
  <c r="E116" i="17"/>
  <c r="M116" i="17"/>
  <c r="D116" i="17"/>
  <c r="O112" i="17"/>
  <c r="F112" i="17"/>
  <c r="N112" i="17"/>
  <c r="E112" i="17"/>
  <c r="M112" i="17"/>
  <c r="D112" i="17"/>
  <c r="O110" i="17"/>
  <c r="F110" i="17"/>
  <c r="N110" i="17"/>
  <c r="E110" i="17"/>
  <c r="M110" i="17"/>
  <c r="D110" i="17"/>
  <c r="O119" i="17"/>
  <c r="F119" i="17"/>
  <c r="N119" i="17"/>
  <c r="E119" i="17"/>
  <c r="D119" i="17"/>
  <c r="O115" i="17"/>
  <c r="F115" i="17"/>
  <c r="N115" i="17"/>
  <c r="E115" i="17"/>
  <c r="M115" i="17"/>
  <c r="D115" i="17"/>
  <c r="O111" i="17"/>
  <c r="F111" i="17"/>
  <c r="N111" i="17"/>
  <c r="E111" i="17"/>
  <c r="M111" i="17"/>
  <c r="D111" i="17"/>
  <c r="M188" i="17"/>
  <c r="N188" i="17"/>
  <c r="E188" i="17"/>
  <c r="O188" i="17"/>
  <c r="F188" i="17"/>
  <c r="M187" i="17"/>
  <c r="D187" i="17"/>
  <c r="N187" i="17"/>
  <c r="E187" i="17"/>
  <c r="O187" i="17"/>
  <c r="F187" i="17"/>
  <c r="M186" i="17"/>
  <c r="D186" i="17"/>
  <c r="N186" i="17"/>
  <c r="E186" i="17"/>
  <c r="O186" i="17"/>
  <c r="F186" i="17"/>
  <c r="F182" i="17"/>
  <c r="F183" i="17"/>
  <c r="F184" i="17"/>
  <c r="F185" i="17"/>
  <c r="M184" i="17"/>
  <c r="D184" i="17"/>
  <c r="N184" i="17"/>
  <c r="E184" i="17"/>
  <c r="O184" i="17"/>
  <c r="M185" i="17"/>
  <c r="D185" i="17"/>
  <c r="N185" i="17"/>
  <c r="E185" i="17"/>
  <c r="O185" i="17"/>
  <c r="E182" i="17"/>
  <c r="D182" i="17"/>
  <c r="M183" i="17"/>
  <c r="D183" i="17"/>
  <c r="N183" i="17"/>
  <c r="E183" i="17"/>
  <c r="O183" i="17"/>
  <c r="M182" i="17"/>
  <c r="N182" i="17"/>
  <c r="O182" i="17"/>
  <c r="M181" i="17"/>
  <c r="D181" i="17"/>
  <c r="N181" i="17"/>
  <c r="E181" i="17"/>
  <c r="O181" i="17"/>
  <c r="T181" i="17" s="1"/>
  <c r="F181" i="17"/>
  <c r="M180" i="17"/>
  <c r="D180" i="17"/>
  <c r="N180" i="17"/>
  <c r="E180" i="17"/>
  <c r="O180" i="17"/>
  <c r="F180" i="17"/>
  <c r="M179" i="17"/>
  <c r="D179" i="17"/>
  <c r="N179" i="17"/>
  <c r="E179" i="17"/>
  <c r="O179" i="17"/>
  <c r="F179" i="17"/>
  <c r="M177" i="17"/>
  <c r="D177" i="17"/>
  <c r="N177" i="17"/>
  <c r="E177" i="17"/>
  <c r="O177" i="17"/>
  <c r="F177" i="17"/>
  <c r="M178" i="17"/>
  <c r="D178" i="17"/>
  <c r="N178" i="17"/>
  <c r="E178" i="17"/>
  <c r="O178" i="17"/>
  <c r="F178" i="17"/>
  <c r="M176" i="17"/>
  <c r="D176" i="17"/>
  <c r="N176" i="17"/>
  <c r="E176" i="17"/>
  <c r="O176" i="17"/>
  <c r="F176" i="17"/>
  <c r="M175" i="17"/>
  <c r="D175" i="17"/>
  <c r="N175" i="17"/>
  <c r="E175" i="17"/>
  <c r="O175" i="17"/>
  <c r="F175" i="17"/>
  <c r="M174" i="17"/>
  <c r="D174" i="17"/>
  <c r="N174" i="17"/>
  <c r="E174" i="17"/>
  <c r="O174" i="17"/>
  <c r="F174" i="17"/>
  <c r="M173" i="17"/>
  <c r="D173" i="17"/>
  <c r="N173" i="17"/>
  <c r="E173" i="17"/>
  <c r="O173" i="17"/>
  <c r="F173" i="17"/>
  <c r="M172" i="17"/>
  <c r="D172" i="17"/>
  <c r="N172" i="17"/>
  <c r="E172" i="17"/>
  <c r="O172" i="17"/>
  <c r="F172" i="17"/>
  <c r="M171" i="17"/>
  <c r="D171" i="17"/>
  <c r="N171" i="17"/>
  <c r="E171" i="17"/>
  <c r="O171" i="17"/>
  <c r="M168" i="17"/>
  <c r="D168" i="17"/>
  <c r="N168" i="17"/>
  <c r="E168" i="17"/>
  <c r="O168" i="17"/>
  <c r="F168" i="17"/>
  <c r="M169" i="17"/>
  <c r="D169" i="17"/>
  <c r="N169" i="17"/>
  <c r="S169" i="17" s="1"/>
  <c r="E169" i="17"/>
  <c r="J169" i="17" s="1"/>
  <c r="E170" i="17"/>
  <c r="O169" i="17"/>
  <c r="M170" i="17"/>
  <c r="D170" i="17"/>
  <c r="N170" i="17"/>
  <c r="O170" i="17"/>
  <c r="M167" i="17"/>
  <c r="D167" i="17"/>
  <c r="N167" i="17"/>
  <c r="E167" i="17"/>
  <c r="O167" i="17"/>
  <c r="F167" i="17"/>
  <c r="M166" i="17"/>
  <c r="D166" i="17"/>
  <c r="N166" i="17"/>
  <c r="E166" i="17"/>
  <c r="O166" i="17"/>
  <c r="F166" i="17"/>
  <c r="M165" i="17"/>
  <c r="D165" i="17"/>
  <c r="N165" i="17"/>
  <c r="N163" i="17"/>
  <c r="N164" i="17"/>
  <c r="E165" i="17"/>
  <c r="O165" i="17"/>
  <c r="F165" i="17"/>
  <c r="M164" i="17"/>
  <c r="D164" i="17"/>
  <c r="E164" i="17"/>
  <c r="O164" i="17"/>
  <c r="F164" i="17"/>
  <c r="M163" i="17"/>
  <c r="D163" i="17"/>
  <c r="E163" i="17"/>
  <c r="O163" i="17"/>
  <c r="F163" i="17"/>
  <c r="F162" i="17"/>
  <c r="O162" i="17"/>
  <c r="E162" i="17"/>
  <c r="N162" i="17"/>
  <c r="D162" i="17"/>
  <c r="M162" i="17"/>
  <c r="F161" i="17"/>
  <c r="O161" i="17"/>
  <c r="E161" i="17"/>
  <c r="N161" i="17"/>
  <c r="D161" i="17"/>
  <c r="M161" i="17"/>
  <c r="F160" i="17"/>
  <c r="O160" i="17"/>
  <c r="E160" i="17"/>
  <c r="N160" i="17"/>
  <c r="D160" i="17"/>
  <c r="M160" i="17"/>
  <c r="M159" i="17"/>
  <c r="D159" i="17"/>
  <c r="N159" i="17"/>
  <c r="E159" i="17"/>
  <c r="O159" i="17"/>
  <c r="F159" i="17"/>
  <c r="F158" i="17"/>
  <c r="O158" i="17"/>
  <c r="E158" i="17"/>
  <c r="N158" i="17"/>
  <c r="D158" i="17"/>
  <c r="M158" i="17"/>
  <c r="M157" i="17"/>
  <c r="D157" i="17"/>
  <c r="N157" i="17"/>
  <c r="S157" i="17" s="1"/>
  <c r="E157" i="17"/>
  <c r="O157" i="17"/>
  <c r="F157" i="17"/>
  <c r="K157" i="17" s="1"/>
  <c r="F156" i="17"/>
  <c r="O156" i="17"/>
  <c r="E156" i="17"/>
  <c r="N156" i="17"/>
  <c r="D156" i="17"/>
  <c r="M156" i="17"/>
  <c r="M155" i="17"/>
  <c r="D155" i="17"/>
  <c r="N155" i="17"/>
  <c r="E155" i="17"/>
  <c r="O155" i="17"/>
  <c r="F155" i="17"/>
  <c r="M154" i="17"/>
  <c r="D154" i="17"/>
  <c r="N154" i="17"/>
  <c r="E154" i="17"/>
  <c r="O154" i="17"/>
  <c r="F154" i="17"/>
  <c r="M153" i="17"/>
  <c r="D153" i="17"/>
  <c r="N153" i="17"/>
  <c r="E153" i="17"/>
  <c r="O153" i="17"/>
  <c r="F153" i="17"/>
  <c r="M152" i="17"/>
  <c r="N152" i="17"/>
  <c r="E152" i="17"/>
  <c r="F152" i="17"/>
  <c r="D152" i="17"/>
  <c r="O152" i="17"/>
  <c r="M151" i="17"/>
  <c r="E151" i="17"/>
  <c r="N151" i="17"/>
  <c r="F151" i="17"/>
  <c r="D151" i="17"/>
  <c r="O151" i="17"/>
  <c r="D150" i="17"/>
  <c r="M150" i="17"/>
  <c r="O150" i="17"/>
  <c r="E150" i="17"/>
  <c r="N150" i="17"/>
  <c r="F150" i="17"/>
  <c r="M149" i="17"/>
  <c r="E149" i="17"/>
  <c r="N149" i="17"/>
  <c r="F149" i="17"/>
  <c r="D149" i="17"/>
  <c r="O149" i="17"/>
  <c r="M148" i="17"/>
  <c r="N148" i="17"/>
  <c r="F148" i="17"/>
  <c r="D148" i="17"/>
  <c r="E148" i="17"/>
  <c r="O148" i="17"/>
  <c r="D147" i="17"/>
  <c r="O147" i="17"/>
  <c r="E147" i="17"/>
  <c r="M147" i="17"/>
  <c r="N147" i="17"/>
  <c r="F147" i="17"/>
  <c r="M146" i="17"/>
  <c r="N146" i="17"/>
  <c r="N145" i="17"/>
  <c r="F146" i="17"/>
  <c r="D146" i="17"/>
  <c r="E146" i="17"/>
  <c r="O146" i="17"/>
  <c r="M143" i="17"/>
  <c r="M144" i="17"/>
  <c r="D145" i="17"/>
  <c r="F143" i="17"/>
  <c r="O145" i="17"/>
  <c r="E145" i="17"/>
  <c r="E143" i="17"/>
  <c r="D143" i="17"/>
  <c r="M145" i="17"/>
  <c r="N143" i="17"/>
  <c r="E144" i="17"/>
  <c r="N144" i="17"/>
  <c r="F144" i="17"/>
  <c r="D144" i="17"/>
  <c r="O143" i="17"/>
  <c r="F145" i="17"/>
  <c r="O144" i="17"/>
  <c r="M142" i="17"/>
  <c r="E142" i="17"/>
  <c r="N142" i="17"/>
  <c r="F142" i="17"/>
  <c r="D142" i="17"/>
  <c r="O142" i="17"/>
  <c r="CJ192" i="17"/>
  <c r="CN192" i="17"/>
  <c r="CK192" i="17"/>
  <c r="CL192" i="17"/>
  <c r="CL191" i="17"/>
  <c r="CN191" i="17"/>
  <c r="CJ191" i="17"/>
  <c r="CK191" i="17"/>
  <c r="CJ190" i="17"/>
  <c r="CK190" i="17"/>
  <c r="CL190" i="17"/>
  <c r="CN190" i="17"/>
  <c r="CJ189" i="17"/>
  <c r="CK189" i="17"/>
  <c r="CL189" i="17"/>
  <c r="CN189" i="17"/>
  <c r="CL188" i="17"/>
  <c r="CK188" i="17"/>
  <c r="CN188" i="17"/>
  <c r="CJ188" i="17"/>
  <c r="CJ187" i="17"/>
  <c r="CL187" i="17"/>
  <c r="CK187" i="17"/>
  <c r="CN187" i="17"/>
  <c r="CK184" i="17"/>
  <c r="CL185" i="17"/>
  <c r="CL184" i="17"/>
  <c r="CL181" i="17"/>
  <c r="CL182" i="17"/>
  <c r="CL183" i="17"/>
  <c r="CL186" i="17"/>
  <c r="CJ186" i="17"/>
  <c r="CN184" i="17"/>
  <c r="CK186" i="17"/>
  <c r="CJ185" i="17"/>
  <c r="CN186" i="17"/>
  <c r="CK185" i="17"/>
  <c r="CJ184" i="17"/>
  <c r="CN185" i="17"/>
  <c r="CJ183" i="17"/>
  <c r="CK183" i="17"/>
  <c r="CN183" i="17"/>
  <c r="CK182" i="17"/>
  <c r="CN182" i="17"/>
  <c r="CJ182" i="17"/>
  <c r="CJ181" i="17"/>
  <c r="CN181" i="17"/>
  <c r="CK181" i="17"/>
  <c r="CT181" i="17" s="1"/>
  <c r="CJ180" i="17"/>
  <c r="CK180" i="17"/>
  <c r="CL180" i="17"/>
  <c r="CN180" i="17"/>
  <c r="CL179" i="17"/>
  <c r="CJ179" i="17"/>
  <c r="CK179" i="17"/>
  <c r="CN179" i="17"/>
  <c r="CL178" i="17"/>
  <c r="CK178" i="17"/>
  <c r="CN178" i="17"/>
  <c r="CJ178" i="17"/>
  <c r="CL177" i="17"/>
  <c r="CN177" i="17"/>
  <c r="CK177" i="17"/>
  <c r="CJ177" i="17"/>
  <c r="CL176" i="17"/>
  <c r="CN176" i="17"/>
  <c r="CK176" i="17"/>
  <c r="CJ176" i="17"/>
  <c r="V191" i="17"/>
  <c r="AD192" i="17"/>
  <c r="AL192" i="17"/>
  <c r="AP192" i="17"/>
  <c r="AK192" i="17"/>
  <c r="W192" i="17"/>
  <c r="AE192" i="17"/>
  <c r="AM192" i="17"/>
  <c r="AH192" i="17"/>
  <c r="AB192" i="17"/>
  <c r="AJ192" i="17" s="1"/>
  <c r="X192" i="17"/>
  <c r="AI192" i="17" s="1"/>
  <c r="AN192" i="17"/>
  <c r="Y192" i="17"/>
  <c r="AG192" i="17"/>
  <c r="AO192" i="17"/>
  <c r="AC192" i="17"/>
  <c r="AA192" i="17"/>
  <c r="V192" i="17"/>
  <c r="AF192" i="17" s="1"/>
  <c r="AH191" i="17"/>
  <c r="AP191" i="17"/>
  <c r="AC191" i="17"/>
  <c r="AN191" i="17"/>
  <c r="AG191" i="17"/>
  <c r="AA191" i="17"/>
  <c r="AB191" i="17"/>
  <c r="AK191" i="17"/>
  <c r="Y191" i="17"/>
  <c r="AD191" i="17"/>
  <c r="AL191" i="17"/>
  <c r="W191" i="17"/>
  <c r="AE191" i="17"/>
  <c r="AM191" i="17"/>
  <c r="X191" i="17"/>
  <c r="AI191" i="17" s="1"/>
  <c r="AO191" i="17"/>
  <c r="X190" i="17"/>
  <c r="AI190" i="17" s="1"/>
  <c r="AN190" i="17"/>
  <c r="Y190" i="17"/>
  <c r="AG190" i="17"/>
  <c r="AH190" i="17"/>
  <c r="AP190" i="17"/>
  <c r="AM190" i="17"/>
  <c r="AA190" i="17"/>
  <c r="AO190" i="17"/>
  <c r="AB190" i="17"/>
  <c r="AJ190" i="17" s="1"/>
  <c r="AE190" i="17"/>
  <c r="AC190" i="17"/>
  <c r="AK190" i="17"/>
  <c r="V190" i="17"/>
  <c r="AD190" i="17"/>
  <c r="AL190" i="17"/>
  <c r="W190" i="17"/>
  <c r="X189" i="17"/>
  <c r="AI189" i="17" s="1"/>
  <c r="Y189" i="17"/>
  <c r="AG189" i="17"/>
  <c r="AO189" i="17"/>
  <c r="AB189" i="17"/>
  <c r="AJ189" i="17" s="1"/>
  <c r="AH189" i="17"/>
  <c r="AP189" i="17"/>
  <c r="AA189" i="17"/>
  <c r="AC189" i="17"/>
  <c r="AK189" i="17"/>
  <c r="AE189" i="17"/>
  <c r="V189" i="17"/>
  <c r="AF189" i="17" s="1"/>
  <c r="AD189" i="17"/>
  <c r="AL189" i="17"/>
  <c r="W189" i="17"/>
  <c r="AM189" i="17"/>
  <c r="AM184" i="17"/>
  <c r="AM185" i="17"/>
  <c r="AM186" i="17"/>
  <c r="AM187" i="17"/>
  <c r="AM188" i="17"/>
  <c r="AN189" i="17"/>
  <c r="Y188" i="17"/>
  <c r="AG188" i="17"/>
  <c r="AO188" i="17"/>
  <c r="X188" i="17"/>
  <c r="AI188" i="17" s="1"/>
  <c r="AH188" i="17"/>
  <c r="AP188" i="17"/>
  <c r="AB188" i="17"/>
  <c r="AJ188" i="17" s="1"/>
  <c r="AA188" i="17"/>
  <c r="AC188" i="17"/>
  <c r="AK188" i="17"/>
  <c r="AE188" i="17"/>
  <c r="V188" i="17"/>
  <c r="AD188" i="17"/>
  <c r="AL188" i="17"/>
  <c r="W188" i="17"/>
  <c r="AN188" i="17"/>
  <c r="AE186" i="17"/>
  <c r="AO187" i="17"/>
  <c r="AH187" i="17"/>
  <c r="AP187" i="17"/>
  <c r="AB187" i="17"/>
  <c r="AJ187" i="17" s="1"/>
  <c r="AC187" i="17"/>
  <c r="AA187" i="17"/>
  <c r="AK187" i="17"/>
  <c r="AG187" i="17"/>
  <c r="V187" i="17"/>
  <c r="AF187" i="17" s="1"/>
  <c r="AD187" i="17"/>
  <c r="AL187" i="17"/>
  <c r="W187" i="17"/>
  <c r="AE187" i="17"/>
  <c r="X187" i="17"/>
  <c r="AI187" i="17" s="1"/>
  <c r="AN187" i="17"/>
  <c r="Y187" i="17"/>
  <c r="W184" i="17"/>
  <c r="AE184" i="17"/>
  <c r="X185" i="17"/>
  <c r="X184" i="17"/>
  <c r="AN184" i="17"/>
  <c r="Y185" i="17"/>
  <c r="AG185" i="17"/>
  <c r="AO185" i="17"/>
  <c r="AA186" i="17"/>
  <c r="AK184" i="17"/>
  <c r="AK183" i="17"/>
  <c r="AK185" i="17"/>
  <c r="AK186" i="17"/>
  <c r="X186" i="17"/>
  <c r="W185" i="17"/>
  <c r="Y186" i="17"/>
  <c r="AN185" i="17"/>
  <c r="Y184" i="17"/>
  <c r="AG184" i="17"/>
  <c r="AO184" i="17"/>
  <c r="AH185" i="17"/>
  <c r="AH181" i="17"/>
  <c r="BY181" i="17" s="1"/>
  <c r="AH182" i="17"/>
  <c r="AH183" i="17"/>
  <c r="AH184" i="17"/>
  <c r="AH186" i="17"/>
  <c r="AP185" i="17"/>
  <c r="AB186" i="17"/>
  <c r="AJ186" i="17" s="1"/>
  <c r="AL185" i="17"/>
  <c r="AE185" i="17"/>
  <c r="AG186" i="17"/>
  <c r="AP184" i="17"/>
  <c r="AA185" i="17"/>
  <c r="AC186" i="17"/>
  <c r="AD185" i="17"/>
  <c r="AL184" i="17"/>
  <c r="AA184" i="17"/>
  <c r="AB185" i="17"/>
  <c r="V186" i="17"/>
  <c r="AF186" i="17" s="1"/>
  <c r="AD186" i="17"/>
  <c r="AL186" i="17"/>
  <c r="AC184" i="17"/>
  <c r="AN186" i="17"/>
  <c r="AD184" i="17"/>
  <c r="AP186" i="17"/>
  <c r="AB184" i="17"/>
  <c r="AJ184" i="17" s="1"/>
  <c r="AC185" i="17"/>
  <c r="W186" i="17"/>
  <c r="V185" i="17"/>
  <c r="AF185" i="17" s="1"/>
  <c r="AO186" i="17"/>
  <c r="V184" i="17"/>
  <c r="AE183" i="17"/>
  <c r="AM183" i="17"/>
  <c r="AN183" i="17"/>
  <c r="AG183" i="17"/>
  <c r="AO183" i="17"/>
  <c r="AP183" i="17"/>
  <c r="AD183" i="17"/>
  <c r="AC183" i="17"/>
  <c r="AL183" i="17"/>
  <c r="Y183" i="17"/>
  <c r="Z183" i="17"/>
  <c r="AB183" i="17"/>
  <c r="X183" i="17"/>
  <c r="W183" i="17"/>
  <c r="V183" i="17"/>
  <c r="AF183" i="17" s="1"/>
  <c r="AA183" i="17"/>
  <c r="AM182" i="17"/>
  <c r="X182" i="17"/>
  <c r="AI182" i="17" s="1"/>
  <c r="AN182" i="17"/>
  <c r="Z182" i="17"/>
  <c r="Z181" i="17"/>
  <c r="Z184" i="17"/>
  <c r="Z185" i="17"/>
  <c r="AP182" i="17"/>
  <c r="AC182" i="17"/>
  <c r="AB181" i="17"/>
  <c r="AJ181" i="17" s="1"/>
  <c r="W182" i="17"/>
  <c r="Y182" i="17"/>
  <c r="AA182" i="17"/>
  <c r="AA175" i="17"/>
  <c r="AA176" i="17"/>
  <c r="AA177" i="17"/>
  <c r="AA178" i="17"/>
  <c r="AA179" i="17"/>
  <c r="AA180" i="17"/>
  <c r="AA181" i="17"/>
  <c r="AO182" i="17"/>
  <c r="AB182" i="17"/>
  <c r="AJ182" i="17" s="1"/>
  <c r="AE182" i="17"/>
  <c r="AG182" i="17"/>
  <c r="AK182" i="17"/>
  <c r="V182" i="17"/>
  <c r="AD182" i="17"/>
  <c r="AD181" i="17"/>
  <c r="AL182" i="17"/>
  <c r="V181" i="17"/>
  <c r="AF181" i="17" s="1"/>
  <c r="AO181" i="17"/>
  <c r="CF181" i="17" s="1"/>
  <c r="AC180" i="17"/>
  <c r="AC181" i="17"/>
  <c r="AK181" i="17"/>
  <c r="CB181" i="17" s="1"/>
  <c r="AN181" i="17"/>
  <c r="CE181" i="17" s="1"/>
  <c r="V180" i="17"/>
  <c r="AL181" i="17"/>
  <c r="AE181" i="17"/>
  <c r="BV181" i="17" s="1"/>
  <c r="AM181" i="17"/>
  <c r="X181" i="17"/>
  <c r="BO181" i="17" s="1"/>
  <c r="AG181" i="17"/>
  <c r="W181" i="17"/>
  <c r="AP181" i="17"/>
  <c r="AP180" i="17"/>
  <c r="Y181" i="17"/>
  <c r="Z180" i="17"/>
  <c r="AH180" i="17"/>
  <c r="AD180" i="17"/>
  <c r="W180" i="17"/>
  <c r="AM180" i="17"/>
  <c r="AN180" i="17"/>
  <c r="AO180" i="17"/>
  <c r="AG180" i="17"/>
  <c r="AB180" i="17"/>
  <c r="AE180" i="17"/>
  <c r="X180" i="17"/>
  <c r="Y180" i="17"/>
  <c r="AK180" i="17"/>
  <c r="AL180" i="17"/>
  <c r="V179" i="17"/>
  <c r="AF179" i="17" s="1"/>
  <c r="W179" i="17"/>
  <c r="AE179" i="17"/>
  <c r="AM179" i="17"/>
  <c r="AP179" i="17"/>
  <c r="X179" i="17"/>
  <c r="AI179" i="17" s="1"/>
  <c r="X178" i="17"/>
  <c r="AN179" i="17"/>
  <c r="Z179" i="17"/>
  <c r="AL179" i="17"/>
  <c r="Y179" i="17"/>
  <c r="AG179" i="17"/>
  <c r="AO179" i="17"/>
  <c r="AH179" i="17"/>
  <c r="AK179" i="17"/>
  <c r="AB179" i="17"/>
  <c r="AJ179" i="17" s="1"/>
  <c r="AC179" i="17"/>
  <c r="AD179" i="17"/>
  <c r="Y178" i="17"/>
  <c r="AG178" i="17"/>
  <c r="AO178" i="17"/>
  <c r="AN178" i="17"/>
  <c r="Z178" i="17"/>
  <c r="AH178" i="17"/>
  <c r="AP178" i="17"/>
  <c r="AK178" i="17"/>
  <c r="AB178" i="17"/>
  <c r="AC178" i="17"/>
  <c r="V178" i="17"/>
  <c r="AF178" i="17" s="1"/>
  <c r="AD178" i="17"/>
  <c r="AL178" i="17"/>
  <c r="W178" i="17"/>
  <c r="W177" i="17"/>
  <c r="AE178" i="17"/>
  <c r="AM178" i="17"/>
  <c r="X177" i="17"/>
  <c r="AN177" i="17"/>
  <c r="Z177" i="17"/>
  <c r="AP177" i="17"/>
  <c r="AE177" i="17"/>
  <c r="Y177" i="17"/>
  <c r="AG177" i="17"/>
  <c r="AO177" i="17"/>
  <c r="AH177" i="17"/>
  <c r="AM177" i="17"/>
  <c r="AB177" i="17"/>
  <c r="AJ177" i="17" s="1"/>
  <c r="AC177" i="17"/>
  <c r="AK177" i="17"/>
  <c r="V177" i="17"/>
  <c r="AF177" i="17" s="1"/>
  <c r="AD177" i="17"/>
  <c r="AL177" i="17"/>
  <c r="AB176" i="17"/>
  <c r="AJ176" i="17" s="1"/>
  <c r="AO176" i="17"/>
  <c r="AH176" i="17"/>
  <c r="AC176" i="17"/>
  <c r="AK176" i="17"/>
  <c r="V176" i="17"/>
  <c r="AF176" i="17" s="1"/>
  <c r="AD176" i="17"/>
  <c r="AL176" i="17"/>
  <c r="AP176" i="17"/>
  <c r="W176" i="17"/>
  <c r="AE176" i="17"/>
  <c r="AM176" i="17"/>
  <c r="X176" i="17"/>
  <c r="AI176" i="17" s="1"/>
  <c r="AN176" i="17"/>
  <c r="Y176" i="17"/>
  <c r="AG176" i="17"/>
  <c r="Z176" i="17"/>
  <c r="V175" i="17"/>
  <c r="AF175" i="17" s="1"/>
  <c r="CK175" i="17"/>
  <c r="CL175" i="17"/>
  <c r="CN175" i="17"/>
  <c r="CJ175" i="17"/>
  <c r="AD175" i="17"/>
  <c r="AL175" i="17"/>
  <c r="AP175" i="17"/>
  <c r="AP172" i="17"/>
  <c r="AP173" i="17"/>
  <c r="AP174" i="17"/>
  <c r="W175" i="17"/>
  <c r="AE175" i="17"/>
  <c r="AM175" i="17"/>
  <c r="AH175" i="17"/>
  <c r="X175" i="17"/>
  <c r="AN175" i="17"/>
  <c r="Y175" i="17"/>
  <c r="AG175" i="17"/>
  <c r="AO175" i="17"/>
  <c r="AB175" i="17"/>
  <c r="AC175" i="17"/>
  <c r="AK175" i="17"/>
  <c r="Z175" i="17"/>
  <c r="CJ174" i="17"/>
  <c r="CK174" i="17"/>
  <c r="CL174" i="17"/>
  <c r="CN174" i="17"/>
  <c r="V174" i="17"/>
  <c r="AF174" i="17" s="1"/>
  <c r="AD174" i="17"/>
  <c r="AL174" i="17"/>
  <c r="AN174" i="17"/>
  <c r="W174" i="17"/>
  <c r="AE174" i="17"/>
  <c r="AM174" i="17"/>
  <c r="X174" i="17"/>
  <c r="AI174" i="17" s="1"/>
  <c r="Y174" i="17"/>
  <c r="AG174" i="17"/>
  <c r="AO174" i="17"/>
  <c r="Z174" i="17"/>
  <c r="AH174" i="17"/>
  <c r="AA174" i="17"/>
  <c r="AB174" i="17"/>
  <c r="AJ174" i="17" s="1"/>
  <c r="AC174" i="17"/>
  <c r="AK174" i="17"/>
  <c r="Z173" i="17"/>
  <c r="AH173" i="17"/>
  <c r="AA173" i="17"/>
  <c r="AK173" i="17"/>
  <c r="AG173" i="17"/>
  <c r="AB173" i="17"/>
  <c r="AJ173" i="17" s="1"/>
  <c r="AC173" i="17"/>
  <c r="AO173" i="17"/>
  <c r="V173" i="17"/>
  <c r="AD173" i="17"/>
  <c r="AL173" i="17"/>
  <c r="AE173" i="17"/>
  <c r="AM173" i="17"/>
  <c r="X173" i="17"/>
  <c r="AI173" i="17" s="1"/>
  <c r="AN173" i="17"/>
  <c r="W173" i="17"/>
  <c r="W169" i="17"/>
  <c r="BN169" i="17" s="1"/>
  <c r="W170" i="17"/>
  <c r="W171" i="17"/>
  <c r="W172" i="17"/>
  <c r="Y173" i="17"/>
  <c r="AA172" i="17"/>
  <c r="AK172" i="17"/>
  <c r="V172" i="17"/>
  <c r="AL172" i="17"/>
  <c r="AH172" i="17"/>
  <c r="AB172" i="17"/>
  <c r="AC172" i="17"/>
  <c r="AD172" i="17"/>
  <c r="AG172" i="17"/>
  <c r="Z172" i="17"/>
  <c r="AE172" i="17"/>
  <c r="AM172" i="17"/>
  <c r="X172" i="17"/>
  <c r="AI172" i="17" s="1"/>
  <c r="AN172" i="17"/>
  <c r="Y172" i="17"/>
  <c r="AO172" i="17"/>
  <c r="CK173" i="17"/>
  <c r="CJ173" i="17"/>
  <c r="CL173" i="17"/>
  <c r="CN173" i="17"/>
  <c r="CL172" i="17"/>
  <c r="CN172" i="17"/>
  <c r="CJ172" i="17"/>
  <c r="CK172" i="17"/>
  <c r="CL171" i="17"/>
  <c r="CN171" i="17"/>
  <c r="CJ171" i="17"/>
  <c r="CK171" i="17"/>
  <c r="V171" i="17"/>
  <c r="AF171" i="17" s="1"/>
  <c r="AD171" i="17"/>
  <c r="AL171" i="17"/>
  <c r="AB171" i="17"/>
  <c r="AJ171" i="17" s="1"/>
  <c r="AE171" i="17"/>
  <c r="AM171" i="17"/>
  <c r="AC171" i="17"/>
  <c r="X171" i="17"/>
  <c r="AI171" i="17" s="1"/>
  <c r="AN171" i="17"/>
  <c r="AK171" i="17"/>
  <c r="Y171" i="17"/>
  <c r="AG171" i="17"/>
  <c r="AO171" i="17"/>
  <c r="Z171" i="17"/>
  <c r="AH171" i="17"/>
  <c r="AP171" i="17"/>
  <c r="AA171" i="17"/>
  <c r="Y170" i="17"/>
  <c r="AG170" i="17"/>
  <c r="AB170" i="17"/>
  <c r="AD170" i="17"/>
  <c r="AL170" i="17"/>
  <c r="AH170" i="17"/>
  <c r="AC170" i="17"/>
  <c r="AK170" i="17"/>
  <c r="V170" i="17"/>
  <c r="AF170" i="17" s="1"/>
  <c r="Z170" i="17"/>
  <c r="AE170" i="17"/>
  <c r="AM170" i="17"/>
  <c r="X170" i="17"/>
  <c r="AN170" i="17"/>
  <c r="AO170" i="17"/>
  <c r="AP170" i="17"/>
  <c r="AA170" i="17"/>
  <c r="CJ170" i="17"/>
  <c r="CK170" i="17"/>
  <c r="CK169" i="17"/>
  <c r="CL170" i="17"/>
  <c r="CN170" i="17"/>
  <c r="AA168" i="17"/>
  <c r="AB168" i="17"/>
  <c r="AJ168" i="17" s="1"/>
  <c r="AC169" i="17"/>
  <c r="AK169" i="17"/>
  <c r="AC168" i="17"/>
  <c r="AK168" i="17"/>
  <c r="V169" i="17"/>
  <c r="AF169" i="17" s="1"/>
  <c r="BW169" i="17" s="1"/>
  <c r="AD169" i="17"/>
  <c r="AL169" i="17"/>
  <c r="V168" i="17"/>
  <c r="AF168" i="17" s="1"/>
  <c r="AD168" i="17"/>
  <c r="AL168" i="17"/>
  <c r="AE169" i="17"/>
  <c r="AM169" i="17"/>
  <c r="W168" i="17"/>
  <c r="AE168" i="17"/>
  <c r="AM168" i="17"/>
  <c r="X169" i="17"/>
  <c r="AN169" i="17"/>
  <c r="CE169" i="17" s="1"/>
  <c r="X168" i="17"/>
  <c r="AI168" i="17" s="1"/>
  <c r="AN168" i="17"/>
  <c r="Y169" i="17"/>
  <c r="AG169" i="17"/>
  <c r="BX169" i="17" s="1"/>
  <c r="AO169" i="17"/>
  <c r="CF169" i="17" s="1"/>
  <c r="AH169" i="17"/>
  <c r="BY169" i="17" s="1"/>
  <c r="Y168" i="17"/>
  <c r="AG168" i="17"/>
  <c r="AO168" i="17"/>
  <c r="Z169" i="17"/>
  <c r="AP169" i="17"/>
  <c r="CG169" i="17" s="1"/>
  <c r="Z168" i="17"/>
  <c r="AH168" i="17"/>
  <c r="AP168" i="17"/>
  <c r="AA169" i="17"/>
  <c r="BR169" i="17" s="1"/>
  <c r="AB169" i="17"/>
  <c r="CJ168" i="17"/>
  <c r="CN169" i="17"/>
  <c r="CK168" i="17"/>
  <c r="CL168" i="17"/>
  <c r="CN168" i="17"/>
  <c r="CJ169" i="17"/>
  <c r="CL169" i="17"/>
  <c r="CU169" i="17" s="1"/>
  <c r="CJ167" i="17"/>
  <c r="CK167" i="17"/>
  <c r="CL167" i="17"/>
  <c r="CN167" i="17"/>
  <c r="V167" i="17"/>
  <c r="AF167" i="17" s="1"/>
  <c r="Z167" i="17"/>
  <c r="AD167" i="17"/>
  <c r="AH167" i="17"/>
  <c r="AL167" i="17"/>
  <c r="AP167" i="17"/>
  <c r="W167" i="17"/>
  <c r="AA167" i="17"/>
  <c r="AE167" i="17"/>
  <c r="AM167" i="17"/>
  <c r="X167" i="17"/>
  <c r="AI167" i="17" s="1"/>
  <c r="AB167" i="17"/>
  <c r="AJ167" i="17" s="1"/>
  <c r="AN167" i="17"/>
  <c r="Y167" i="17"/>
  <c r="AC167" i="17"/>
  <c r="AG167" i="17"/>
  <c r="AK167" i="17"/>
  <c r="AO167" i="17"/>
  <c r="CJ166" i="17"/>
  <c r="CK166" i="17"/>
  <c r="CL166" i="17"/>
  <c r="CN166" i="17"/>
  <c r="V166" i="17"/>
  <c r="AF166" i="17" s="1"/>
  <c r="Z166" i="17"/>
  <c r="AD166" i="17"/>
  <c r="AH166" i="17"/>
  <c r="AL166" i="17"/>
  <c r="AP166" i="17"/>
  <c r="AG166" i="17"/>
  <c r="W166" i="17"/>
  <c r="AA166" i="17"/>
  <c r="AE166" i="17"/>
  <c r="AM166" i="17"/>
  <c r="AC166" i="17"/>
  <c r="AO166" i="17"/>
  <c r="X166" i="17"/>
  <c r="AI166" i="17" s="1"/>
  <c r="AB166" i="17"/>
  <c r="AJ166" i="17" s="1"/>
  <c r="AN166" i="17"/>
  <c r="Y166" i="17"/>
  <c r="AK166" i="17"/>
  <c r="CN165" i="17"/>
  <c r="CJ165" i="17"/>
  <c r="CK165" i="17"/>
  <c r="CL165" i="17"/>
  <c r="AC165" i="17"/>
  <c r="AO165" i="17"/>
  <c r="V165" i="17"/>
  <c r="AF165" i="17" s="1"/>
  <c r="Z165" i="17"/>
  <c r="AD165" i="17"/>
  <c r="AH165" i="17"/>
  <c r="AL165" i="17"/>
  <c r="AP165" i="17"/>
  <c r="W165" i="17"/>
  <c r="AE165" i="17"/>
  <c r="AA165" i="17"/>
  <c r="AM165" i="17"/>
  <c r="X165" i="17"/>
  <c r="AI165" i="17" s="1"/>
  <c r="AB165" i="17"/>
  <c r="AJ165" i="17" s="1"/>
  <c r="AN165" i="17"/>
  <c r="Y165" i="17"/>
  <c r="AG165" i="17"/>
  <c r="AK165" i="17"/>
  <c r="CK164" i="17"/>
  <c r="CL164" i="17"/>
  <c r="CN164" i="17"/>
  <c r="CJ164" i="17"/>
  <c r="AP152" i="17"/>
  <c r="V164" i="17"/>
  <c r="AF164" i="17" s="1"/>
  <c r="Z164" i="17"/>
  <c r="AD164" i="17"/>
  <c r="AH164" i="17"/>
  <c r="AL164" i="17"/>
  <c r="AP164" i="17"/>
  <c r="W164" i="17"/>
  <c r="AA164" i="17"/>
  <c r="AE164" i="17"/>
  <c r="AM164" i="17"/>
  <c r="X164" i="17"/>
  <c r="AB164" i="17"/>
  <c r="AJ164" i="17" s="1"/>
  <c r="AN164" i="17"/>
  <c r="Y164" i="17"/>
  <c r="AC164" i="17"/>
  <c r="AG164" i="17"/>
  <c r="AK164" i="17"/>
  <c r="AO164" i="17"/>
  <c r="AQ163" i="17"/>
  <c r="CJ163" i="17"/>
  <c r="CK163" i="17"/>
  <c r="CL163" i="17"/>
  <c r="CN163" i="17"/>
  <c r="Y163" i="17"/>
  <c r="AC163" i="17"/>
  <c r="AG163" i="17"/>
  <c r="AK163" i="17"/>
  <c r="AO163" i="17"/>
  <c r="V163" i="17"/>
  <c r="Z163" i="17"/>
  <c r="AD163" i="17"/>
  <c r="AH163" i="17"/>
  <c r="AL163" i="17"/>
  <c r="AP163" i="17"/>
  <c r="W163" i="17"/>
  <c r="AA163" i="17"/>
  <c r="AE163" i="17"/>
  <c r="AI163" i="17"/>
  <c r="AM163" i="17"/>
  <c r="X163" i="17"/>
  <c r="AB163" i="17"/>
  <c r="AF163" i="17"/>
  <c r="AJ163" i="17"/>
  <c r="AN163" i="17"/>
  <c r="AN162" i="17"/>
  <c r="AJ162" i="17"/>
  <c r="AF162" i="17"/>
  <c r="AB162" i="17"/>
  <c r="X162" i="17"/>
  <c r="AG162" i="17"/>
  <c r="AQ162" i="17"/>
  <c r="AM162" i="17"/>
  <c r="AI162" i="17"/>
  <c r="AE162" i="17"/>
  <c r="AA162" i="17"/>
  <c r="W162" i="17"/>
  <c r="AK162" i="17"/>
  <c r="AC162" i="17"/>
  <c r="AP162" i="17"/>
  <c r="AL162" i="17"/>
  <c r="AH162" i="17"/>
  <c r="AD162" i="17"/>
  <c r="Z162" i="17"/>
  <c r="V162" i="17"/>
  <c r="AO162" i="17"/>
  <c r="AO159" i="17"/>
  <c r="AO160" i="17"/>
  <c r="AO161" i="17"/>
  <c r="Y162" i="17"/>
  <c r="CJ162" i="17"/>
  <c r="CK162" i="17"/>
  <c r="CN162" i="17"/>
  <c r="CL162" i="17"/>
  <c r="CJ161" i="17"/>
  <c r="CN161" i="17"/>
  <c r="CL161" i="17"/>
  <c r="CK161" i="17"/>
  <c r="CJ160" i="17"/>
  <c r="CL160" i="17"/>
  <c r="CN160" i="17"/>
  <c r="CK160" i="17"/>
  <c r="AN161" i="17"/>
  <c r="AJ161" i="17"/>
  <c r="AF161" i="17"/>
  <c r="AB161" i="17"/>
  <c r="X161" i="17"/>
  <c r="AM161" i="17"/>
  <c r="AI161" i="17"/>
  <c r="AE161" i="17"/>
  <c r="W161" i="17"/>
  <c r="AP161" i="17"/>
  <c r="AH161" i="17"/>
  <c r="Z161" i="17"/>
  <c r="AG161" i="17"/>
  <c r="AC161" i="17"/>
  <c r="AQ161" i="17"/>
  <c r="AA161" i="17"/>
  <c r="AL161" i="17"/>
  <c r="AL156" i="17"/>
  <c r="AL157" i="17"/>
  <c r="AL158" i="17"/>
  <c r="AL159" i="17"/>
  <c r="AL160" i="17"/>
  <c r="AD161" i="17"/>
  <c r="V161" i="17"/>
  <c r="AK161" i="17"/>
  <c r="Y161" i="17"/>
  <c r="V160" i="17"/>
  <c r="Z160" i="17"/>
  <c r="AD160" i="17"/>
  <c r="AH160" i="17"/>
  <c r="AP160" i="17"/>
  <c r="W160" i="17"/>
  <c r="AA160" i="17"/>
  <c r="AE160" i="17"/>
  <c r="AI160" i="17"/>
  <c r="AM160" i="17"/>
  <c r="AQ160" i="17"/>
  <c r="X160" i="17"/>
  <c r="AB160" i="17"/>
  <c r="AF160" i="17"/>
  <c r="AJ160" i="17"/>
  <c r="AN160" i="17"/>
  <c r="Y160" i="17"/>
  <c r="AC160" i="17"/>
  <c r="AG160" i="17"/>
  <c r="AK160" i="17"/>
  <c r="AQ159" i="17"/>
  <c r="CK159" i="17"/>
  <c r="CL159" i="17"/>
  <c r="CJ159" i="17"/>
  <c r="CN159" i="17"/>
  <c r="AI159" i="17"/>
  <c r="Y159" i="17"/>
  <c r="AC159" i="17"/>
  <c r="AG159" i="17"/>
  <c r="AP159" i="17"/>
  <c r="AA159" i="17"/>
  <c r="AJ159" i="17"/>
  <c r="AB159" i="17"/>
  <c r="V159" i="17"/>
  <c r="Z159" i="17"/>
  <c r="AD159" i="17"/>
  <c r="AH159" i="17"/>
  <c r="AM159" i="17"/>
  <c r="W159" i="17"/>
  <c r="AE159" i="17"/>
  <c r="AN159" i="17"/>
  <c r="X159" i="17"/>
  <c r="AF159" i="17"/>
  <c r="AK159" i="17"/>
  <c r="CN158" i="17"/>
  <c r="CJ158" i="17"/>
  <c r="CJ154" i="17"/>
  <c r="CJ155" i="17"/>
  <c r="CJ156" i="17"/>
  <c r="CJ157" i="17"/>
  <c r="CK158" i="17"/>
  <c r="CL158" i="17"/>
  <c r="CL157" i="17"/>
  <c r="CU157" i="17" s="1"/>
  <c r="AQ158" i="17"/>
  <c r="V158" i="17"/>
  <c r="Z158" i="17"/>
  <c r="AD158" i="17"/>
  <c r="AH158" i="17"/>
  <c r="AP158" i="17"/>
  <c r="AA158" i="17"/>
  <c r="AE158" i="17"/>
  <c r="AI158" i="17"/>
  <c r="AI157" i="17"/>
  <c r="AM158" i="17"/>
  <c r="X158" i="17"/>
  <c r="AF158" i="17"/>
  <c r="AN158" i="17"/>
  <c r="Y158" i="17"/>
  <c r="AK158" i="17"/>
  <c r="W158" i="17"/>
  <c r="AB158" i="17"/>
  <c r="AJ158" i="17"/>
  <c r="AC158" i="17"/>
  <c r="AG158" i="17"/>
  <c r="AO158" i="17"/>
  <c r="AO157" i="17"/>
  <c r="CF157" i="17" s="1"/>
  <c r="CK157" i="17"/>
  <c r="CT157" i="17" s="1"/>
  <c r="CN157" i="17"/>
  <c r="AQ157" i="17"/>
  <c r="Y157" i="17"/>
  <c r="AC157" i="17"/>
  <c r="AG157" i="17"/>
  <c r="AK157" i="17"/>
  <c r="V157" i="17"/>
  <c r="Z157" i="17"/>
  <c r="BQ157" i="17" s="1"/>
  <c r="AD157" i="17"/>
  <c r="BU157" i="17" s="1"/>
  <c r="AH157" i="17"/>
  <c r="AP157" i="17"/>
  <c r="CG157" i="17" s="1"/>
  <c r="W157" i="17"/>
  <c r="AA157" i="17"/>
  <c r="AE157" i="17"/>
  <c r="AM157" i="17"/>
  <c r="AM150" i="17"/>
  <c r="AM151" i="17"/>
  <c r="AM152" i="17"/>
  <c r="AM153" i="17"/>
  <c r="AM154" i="17"/>
  <c r="AM155" i="17"/>
  <c r="AM156" i="17"/>
  <c r="X157" i="17"/>
  <c r="AB157" i="17"/>
  <c r="AF157" i="17"/>
  <c r="AJ157" i="17"/>
  <c r="CA157" i="17" s="1"/>
  <c r="AN157" i="17"/>
  <c r="AQ156" i="17"/>
  <c r="CN156" i="17"/>
  <c r="CL156" i="17"/>
  <c r="CK156" i="17"/>
  <c r="V156" i="17"/>
  <c r="Z156" i="17"/>
  <c r="AD156" i="17"/>
  <c r="AH156" i="17"/>
  <c r="AP156" i="17"/>
  <c r="AG156" i="17"/>
  <c r="AO156" i="17"/>
  <c r="W156" i="17"/>
  <c r="AA156" i="17"/>
  <c r="AE156" i="17"/>
  <c r="AI156" i="17"/>
  <c r="AC156" i="17"/>
  <c r="X156" i="17"/>
  <c r="AB156" i="17"/>
  <c r="AF156" i="17"/>
  <c r="AJ156" i="17"/>
  <c r="AN156" i="17"/>
  <c r="Y156" i="17"/>
  <c r="AK156" i="17"/>
  <c r="AQ155" i="17"/>
  <c r="AQ154" i="17"/>
  <c r="CK155" i="17"/>
  <c r="CL155" i="17"/>
  <c r="CN155" i="17"/>
  <c r="W155" i="17"/>
  <c r="AA155" i="17"/>
  <c r="AE155" i="17"/>
  <c r="AI155" i="17"/>
  <c r="Y155" i="17"/>
  <c r="AD155" i="17"/>
  <c r="AJ155" i="17"/>
  <c r="AO155" i="17"/>
  <c r="X155" i="17"/>
  <c r="AN155" i="17"/>
  <c r="Z155" i="17"/>
  <c r="AF155" i="17"/>
  <c r="AK155" i="17"/>
  <c r="AP155" i="17"/>
  <c r="AH155" i="17"/>
  <c r="V155" i="17"/>
  <c r="AB155" i="17"/>
  <c r="AG155" i="17"/>
  <c r="AL155" i="17"/>
  <c r="AC155" i="17"/>
  <c r="CK154" i="17"/>
  <c r="CN154" i="17"/>
  <c r="CL154" i="17"/>
  <c r="AQ142" i="17"/>
  <c r="AN154" i="17"/>
  <c r="AJ154" i="17"/>
  <c r="AF154" i="17"/>
  <c r="AB154" i="17"/>
  <c r="X154" i="17"/>
  <c r="AP154" i="17"/>
  <c r="AH154" i="17"/>
  <c r="Z154" i="17"/>
  <c r="AG154" i="17"/>
  <c r="AI154" i="17"/>
  <c r="AE154" i="17"/>
  <c r="AA154" i="17"/>
  <c r="W154" i="17"/>
  <c r="AL154" i="17"/>
  <c r="AD154" i="17"/>
  <c r="V154" i="17"/>
  <c r="AO154" i="17"/>
  <c r="AK154" i="17"/>
  <c r="AC154" i="17"/>
  <c r="Y154" i="17"/>
  <c r="AQ153" i="17"/>
  <c r="CL153" i="17"/>
  <c r="CJ153" i="17"/>
  <c r="CK153" i="17"/>
  <c r="CN153" i="17"/>
  <c r="AI153" i="17"/>
  <c r="AE153" i="17"/>
  <c r="AA153" i="17"/>
  <c r="W153" i="17"/>
  <c r="AP153" i="17"/>
  <c r="AL153" i="17"/>
  <c r="AH153" i="17"/>
  <c r="AD153" i="17"/>
  <c r="Z153" i="17"/>
  <c r="V153" i="17"/>
  <c r="AO153" i="17"/>
  <c r="AK153" i="17"/>
  <c r="AG153" i="17"/>
  <c r="AC153" i="17"/>
  <c r="Y153" i="17"/>
  <c r="AN153" i="17"/>
  <c r="AJ153" i="17"/>
  <c r="AF153" i="17"/>
  <c r="AB153" i="17"/>
  <c r="X153" i="17"/>
  <c r="AL143" i="17"/>
  <c r="AL144" i="17"/>
  <c r="AL145" i="17"/>
  <c r="AL146" i="17"/>
  <c r="AL147" i="17"/>
  <c r="AL148" i="17"/>
  <c r="AL149" i="17"/>
  <c r="AL150" i="17"/>
  <c r="AL151" i="17"/>
  <c r="AL152" i="17"/>
  <c r="AL142" i="17"/>
  <c r="AQ152" i="17"/>
  <c r="Z152" i="17"/>
  <c r="CJ152" i="17"/>
  <c r="CN152" i="17"/>
  <c r="CK152" i="17"/>
  <c r="CL152" i="17"/>
  <c r="W152" i="17"/>
  <c r="AA152" i="17"/>
  <c r="AE152" i="17"/>
  <c r="AC152" i="17"/>
  <c r="AK152" i="17"/>
  <c r="AH152" i="17"/>
  <c r="AB152" i="17"/>
  <c r="AJ152" i="17"/>
  <c r="AN152" i="17"/>
  <c r="Y152" i="17"/>
  <c r="AG152" i="17"/>
  <c r="AO152" i="17"/>
  <c r="AD152" i="17"/>
  <c r="V151" i="17"/>
  <c r="Y151" i="17"/>
  <c r="AC151" i="17"/>
  <c r="AG151" i="17"/>
  <c r="AK151" i="17"/>
  <c r="AO151" i="17"/>
  <c r="AA151" i="17"/>
  <c r="AI151" i="17"/>
  <c r="AQ151" i="17"/>
  <c r="X151" i="17"/>
  <c r="AJ151" i="17"/>
  <c r="V150" i="17"/>
  <c r="Z151" i="17"/>
  <c r="AD151" i="17"/>
  <c r="AH151" i="17"/>
  <c r="AP151" i="17"/>
  <c r="W151" i="17"/>
  <c r="AE151" i="17"/>
  <c r="AB151" i="17"/>
  <c r="AF151" i="17"/>
  <c r="AN151" i="17"/>
  <c r="CJ151" i="17"/>
  <c r="CN151" i="17"/>
  <c r="CK151" i="17"/>
  <c r="CL151" i="17"/>
  <c r="CJ150" i="17"/>
  <c r="CN150" i="17"/>
  <c r="CK150" i="17"/>
  <c r="CL150" i="17"/>
  <c r="Z150" i="17"/>
  <c r="AD150" i="17"/>
  <c r="AH150" i="17"/>
  <c r="AP150" i="17"/>
  <c r="AK150" i="17"/>
  <c r="AO150" i="17"/>
  <c r="W150" i="17"/>
  <c r="AA150" i="17"/>
  <c r="AE150" i="17"/>
  <c r="AI150" i="17"/>
  <c r="AQ150" i="17"/>
  <c r="AC150" i="17"/>
  <c r="X150" i="17"/>
  <c r="AB150" i="17"/>
  <c r="AF150" i="17"/>
  <c r="AJ150" i="17"/>
  <c r="AN150" i="17"/>
  <c r="Y150" i="17"/>
  <c r="AG150" i="17"/>
  <c r="CJ149" i="17"/>
  <c r="CN149" i="17"/>
  <c r="CK149" i="17"/>
  <c r="CL149" i="17"/>
  <c r="V149" i="17"/>
  <c r="Z149" i="17"/>
  <c r="AD149" i="17"/>
  <c r="AH149" i="17"/>
  <c r="AP149" i="17"/>
  <c r="W149" i="17"/>
  <c r="AE149" i="17"/>
  <c r="AI149" i="17"/>
  <c r="AM149" i="17"/>
  <c r="AQ149" i="17"/>
  <c r="X149" i="17"/>
  <c r="AB149" i="17"/>
  <c r="AF149" i="17"/>
  <c r="AJ149" i="17"/>
  <c r="Y149" i="17"/>
  <c r="AG149" i="17"/>
  <c r="AO149" i="17"/>
  <c r="AA149" i="17"/>
  <c r="AN149" i="17"/>
  <c r="AC149" i="17"/>
  <c r="AK149" i="17"/>
  <c r="CJ148" i="17"/>
  <c r="CN148" i="17"/>
  <c r="CK148" i="17"/>
  <c r="CL148" i="17"/>
  <c r="V148" i="17"/>
  <c r="Z148" i="17"/>
  <c r="AD148" i="17"/>
  <c r="AH148" i="17"/>
  <c r="AP148" i="17"/>
  <c r="Y148" i="17"/>
  <c r="AK148" i="17"/>
  <c r="W148" i="17"/>
  <c r="AA148" i="17"/>
  <c r="AE148" i="17"/>
  <c r="AI148" i="17"/>
  <c r="AM148" i="17"/>
  <c r="AQ148" i="17"/>
  <c r="AG148" i="17"/>
  <c r="X148" i="17"/>
  <c r="AB148" i="17"/>
  <c r="AF148" i="17"/>
  <c r="AJ148" i="17"/>
  <c r="AN148" i="17"/>
  <c r="AC148" i="17"/>
  <c r="AO148" i="17"/>
  <c r="Y147" i="17"/>
  <c r="AC147" i="17"/>
  <c r="AG147" i="17"/>
  <c r="AK147" i="17"/>
  <c r="AO147" i="17"/>
  <c r="AP147" i="17"/>
  <c r="AB147" i="17"/>
  <c r="AN147" i="17"/>
  <c r="V147" i="17"/>
  <c r="Z147" i="17"/>
  <c r="AD147" i="17"/>
  <c r="AH147" i="17"/>
  <c r="AF147" i="17"/>
  <c r="W147" i="17"/>
  <c r="AA147" i="17"/>
  <c r="AE147" i="17"/>
  <c r="AI147" i="17"/>
  <c r="AM147" i="17"/>
  <c r="AQ147" i="17"/>
  <c r="X147" i="17"/>
  <c r="AJ147" i="17"/>
  <c r="CJ147" i="17"/>
  <c r="CN147" i="17"/>
  <c r="CK147" i="17"/>
  <c r="CL147" i="17"/>
  <c r="CL146" i="17"/>
  <c r="CJ146" i="17"/>
  <c r="CN146" i="17"/>
  <c r="CK146" i="17"/>
  <c r="X146" i="17"/>
  <c r="AB146" i="17"/>
  <c r="AF146" i="17"/>
  <c r="AJ146" i="17"/>
  <c r="AN146" i="17"/>
  <c r="Y146" i="17"/>
  <c r="Y145" i="17"/>
  <c r="AC146" i="17"/>
  <c r="AG146" i="17"/>
  <c r="AG145" i="17"/>
  <c r="AK146" i="17"/>
  <c r="AO146" i="17"/>
  <c r="V146" i="17"/>
  <c r="Z146" i="17"/>
  <c r="AD146" i="17"/>
  <c r="AH146" i="17"/>
  <c r="AP146" i="17"/>
  <c r="W146" i="17"/>
  <c r="AA146" i="17"/>
  <c r="AE146" i="17"/>
  <c r="AI146" i="17"/>
  <c r="AM146" i="17"/>
  <c r="AQ146" i="17"/>
  <c r="CJ145" i="17"/>
  <c r="CN145" i="17"/>
  <c r="CK145" i="17"/>
  <c r="CL145" i="17"/>
  <c r="X145" i="17"/>
  <c r="AB145" i="17"/>
  <c r="AF145" i="17"/>
  <c r="AJ145" i="17"/>
  <c r="AN145" i="17"/>
  <c r="AC145" i="17"/>
  <c r="AK145" i="17"/>
  <c r="AO145" i="17"/>
  <c r="V145" i="17"/>
  <c r="Z145" i="17"/>
  <c r="AD145" i="17"/>
  <c r="AH145" i="17"/>
  <c r="AP145" i="17"/>
  <c r="W145" i="17"/>
  <c r="AA145" i="17"/>
  <c r="AE145" i="17"/>
  <c r="AI145" i="17"/>
  <c r="AM145" i="17"/>
  <c r="AQ145" i="17"/>
  <c r="CK142" i="17"/>
  <c r="CK143" i="17"/>
  <c r="CK144" i="17"/>
  <c r="CJ143" i="17"/>
  <c r="CL142" i="17"/>
  <c r="CL143" i="17"/>
  <c r="CL144" i="17"/>
  <c r="CJ144" i="17"/>
  <c r="CN142" i="17"/>
  <c r="CN143" i="17"/>
  <c r="CJ142" i="17"/>
  <c r="CN144" i="17"/>
  <c r="AO143" i="17"/>
  <c r="X142" i="17"/>
  <c r="Y144" i="17"/>
  <c r="AC144" i="17"/>
  <c r="AG144" i="17"/>
  <c r="AK144" i="17"/>
  <c r="AP144" i="17"/>
  <c r="AQ144" i="17"/>
  <c r="AA144" i="17"/>
  <c r="AI144" i="17"/>
  <c r="AN144" i="17"/>
  <c r="X144" i="17"/>
  <c r="AF144" i="17"/>
  <c r="AO144" i="17"/>
  <c r="V144" i="17"/>
  <c r="Z144" i="17"/>
  <c r="AD144" i="17"/>
  <c r="AH144" i="17"/>
  <c r="AM144" i="17"/>
  <c r="W144" i="17"/>
  <c r="W142" i="17"/>
  <c r="W143" i="17"/>
  <c r="AE144" i="17"/>
  <c r="AB144" i="17"/>
  <c r="AJ144" i="17"/>
  <c r="AK143" i="17"/>
  <c r="AG143" i="17"/>
  <c r="AC143" i="17"/>
  <c r="Y143" i="17"/>
  <c r="AM142" i="17"/>
  <c r="AI142" i="17"/>
  <c r="AE142" i="17"/>
  <c r="AA142" i="17"/>
  <c r="AN143" i="17"/>
  <c r="AJ143" i="17"/>
  <c r="AJ142" i="17"/>
  <c r="AF143" i="17"/>
  <c r="AB143" i="17"/>
  <c r="X143" i="17"/>
  <c r="AP142" i="17"/>
  <c r="AH142" i="17"/>
  <c r="AH143" i="17"/>
  <c r="AD142" i="17"/>
  <c r="Z142" i="17"/>
  <c r="Z143" i="17"/>
  <c r="V143" i="17"/>
  <c r="AQ143" i="17"/>
  <c r="AM143" i="17"/>
  <c r="AI143" i="17"/>
  <c r="AE143" i="17"/>
  <c r="AA143" i="17"/>
  <c r="AO142" i="17"/>
  <c r="AK142" i="17"/>
  <c r="AG142" i="17"/>
  <c r="AC142" i="17"/>
  <c r="Y142" i="17"/>
  <c r="V142" i="17"/>
  <c r="AP143" i="17"/>
  <c r="AD143" i="17"/>
  <c r="AN142" i="17"/>
  <c r="AF142" i="17"/>
  <c r="AB142" i="17"/>
  <c r="AQ189" i="17"/>
  <c r="AQ191" i="17"/>
  <c r="AQ186" i="17"/>
  <c r="Z186" i="17"/>
  <c r="AQ188" i="17"/>
  <c r="AQ184" i="17"/>
  <c r="AQ192" i="17"/>
  <c r="AQ185" i="17"/>
  <c r="AQ187" i="17"/>
  <c r="Z187" i="17"/>
  <c r="AQ190" i="17"/>
  <c r="AQ183" i="17"/>
  <c r="AQ181" i="17"/>
  <c r="AQ174" i="17"/>
  <c r="AQ180" i="17"/>
  <c r="AQ182" i="17"/>
  <c r="AQ178" i="17"/>
  <c r="AQ179" i="17"/>
  <c r="AQ176" i="17"/>
  <c r="AQ177" i="17"/>
  <c r="AQ175" i="17"/>
  <c r="AQ169" i="17"/>
  <c r="CH169" i="17" s="1"/>
  <c r="AQ173" i="17"/>
  <c r="AQ170" i="17"/>
  <c r="AQ171" i="17"/>
  <c r="AQ168" i="17"/>
  <c r="AQ172" i="17"/>
  <c r="AQ167" i="17"/>
  <c r="AQ165" i="17"/>
  <c r="AQ166" i="17"/>
  <c r="AQ164" i="17"/>
  <c r="AF152" i="17"/>
  <c r="X152" i="17"/>
  <c r="AI152" i="17"/>
  <c r="V152" i="17"/>
  <c r="CD62" i="17"/>
  <c r="J19" i="17"/>
  <c r="CW193" i="17"/>
  <c r="D5" i="17"/>
  <c r="BX50" i="17" l="1"/>
  <c r="BN50" i="17"/>
  <c r="CR244" i="17"/>
  <c r="CR245" i="17"/>
  <c r="CR243" i="17"/>
  <c r="S16" i="17"/>
  <c r="K16" i="17"/>
  <c r="BY28" i="17"/>
  <c r="CB28" i="17"/>
  <c r="CA28" i="17"/>
  <c r="D21" i="16"/>
  <c r="E21" i="16" s="1"/>
  <c r="E78" i="16" s="1"/>
  <c r="F78" i="16" s="1"/>
  <c r="BP16" i="17"/>
  <c r="CD83" i="17"/>
  <c r="T158" i="17"/>
  <c r="CE194" i="17"/>
  <c r="K28" i="17"/>
  <c r="CD218" i="17"/>
  <c r="CF30" i="17"/>
  <c r="CW83" i="17"/>
  <c r="BO158" i="17"/>
  <c r="CF83" i="17"/>
  <c r="CC16" i="17"/>
  <c r="CW28" i="17"/>
  <c r="U16" i="17"/>
  <c r="CE16" i="17"/>
  <c r="T83" i="17"/>
  <c r="BT16" i="17"/>
  <c r="BN16" i="17"/>
  <c r="J16" i="17"/>
  <c r="BR83" i="17"/>
  <c r="CA16" i="17"/>
  <c r="BT83" i="17"/>
  <c r="CU83" i="17"/>
  <c r="D70" i="16"/>
  <c r="CH107" i="17"/>
  <c r="BQ16" i="17"/>
  <c r="T16" i="17"/>
  <c r="AI217" i="17"/>
  <c r="BZ217" i="17" s="1"/>
  <c r="BS16" i="17"/>
  <c r="BV28" i="17"/>
  <c r="CV242" i="17"/>
  <c r="J61" i="17"/>
  <c r="CC85" i="17"/>
  <c r="BW120" i="17"/>
  <c r="CA96" i="17"/>
  <c r="BV133" i="17"/>
  <c r="BV134" i="17"/>
  <c r="BY49" i="17"/>
  <c r="CB49" i="17"/>
  <c r="BP49" i="17"/>
  <c r="CV49" i="17"/>
  <c r="CB73" i="17"/>
  <c r="CH121" i="17"/>
  <c r="CA97" i="17"/>
  <c r="CT49" i="17"/>
  <c r="BX207" i="17"/>
  <c r="BR170" i="17"/>
  <c r="CF71" i="17"/>
  <c r="CF120" i="17"/>
  <c r="CA120" i="17"/>
  <c r="BW96" i="17"/>
  <c r="BY120" i="17"/>
  <c r="CH96" i="17"/>
  <c r="CT110" i="17"/>
  <c r="BV119" i="17"/>
  <c r="CH120" i="17"/>
  <c r="CD120" i="17"/>
  <c r="BP71" i="17"/>
  <c r="BV120" i="17"/>
  <c r="BT120" i="17"/>
  <c r="BW71" i="17"/>
  <c r="BY96" i="17"/>
  <c r="CC71" i="17"/>
  <c r="BU120" i="17"/>
  <c r="BX120" i="17"/>
  <c r="CW71" i="17"/>
  <c r="BV96" i="17"/>
  <c r="CG120" i="17"/>
  <c r="BN71" i="17"/>
  <c r="CC96" i="17"/>
  <c r="CE71" i="17"/>
  <c r="CD71" i="17"/>
  <c r="CC120" i="17"/>
  <c r="CC84" i="17"/>
  <c r="CG96" i="17"/>
  <c r="CD96" i="17"/>
  <c r="CF96" i="17"/>
  <c r="T145" i="17"/>
  <c r="BT61" i="17"/>
  <c r="BX209" i="17"/>
  <c r="CV241" i="17"/>
  <c r="S85" i="17"/>
  <c r="CH85" i="17"/>
  <c r="K83" i="17"/>
  <c r="BW83" i="17"/>
  <c r="T61" i="17"/>
  <c r="CG28" i="17"/>
  <c r="BN28" i="17"/>
  <c r="CF73" i="17"/>
  <c r="BT108" i="17"/>
  <c r="BY61" i="17"/>
  <c r="BX83" i="17"/>
  <c r="BS49" i="17"/>
  <c r="BT49" i="17"/>
  <c r="BS28" i="17"/>
  <c r="CD28" i="17"/>
  <c r="CW61" i="17"/>
  <c r="CF85" i="17"/>
  <c r="J30" i="17"/>
  <c r="BZ85" i="17"/>
  <c r="BY85" i="17"/>
  <c r="BP158" i="17"/>
  <c r="BX109" i="17"/>
  <c r="BV85" i="17"/>
  <c r="BW85" i="17"/>
  <c r="CC83" i="17"/>
  <c r="CH84" i="17"/>
  <c r="CG49" i="17"/>
  <c r="BQ28" i="17"/>
  <c r="BR85" i="17"/>
  <c r="CG85" i="17"/>
  <c r="J85" i="17"/>
  <c r="CV83" i="17"/>
  <c r="BU84" i="17"/>
  <c r="BN49" i="17"/>
  <c r="CC108" i="17"/>
  <c r="CE158" i="17"/>
  <c r="CC159" i="17"/>
  <c r="CO87" i="17"/>
  <c r="BC130" i="17"/>
  <c r="BY129" i="17"/>
  <c r="CB209" i="17"/>
  <c r="BW160" i="17"/>
  <c r="AJ270" i="17"/>
  <c r="CR242" i="17"/>
  <c r="CH62" i="17"/>
  <c r="BU61" i="17"/>
  <c r="S49" i="17"/>
  <c r="CB31" i="17"/>
  <c r="CH158" i="17"/>
  <c r="BZ55" i="17"/>
  <c r="CV19" i="17"/>
  <c r="CA61" i="17"/>
  <c r="CE49" i="17"/>
  <c r="CG31" i="17"/>
  <c r="CR241" i="17"/>
  <c r="BX98" i="17"/>
  <c r="CE19" i="17"/>
  <c r="BQ31" i="17"/>
  <c r="CV171" i="17"/>
  <c r="CH194" i="17"/>
  <c r="CW215" i="17"/>
  <c r="BS67" i="17"/>
  <c r="J180" i="17"/>
  <c r="CU158" i="17"/>
  <c r="BT218" i="17"/>
  <c r="BP50" i="17"/>
  <c r="CD85" i="17"/>
  <c r="CA49" i="17"/>
  <c r="CG61" i="17"/>
  <c r="BZ49" i="17"/>
  <c r="BX61" i="17"/>
  <c r="J177" i="17"/>
  <c r="BO12" i="17"/>
  <c r="BZ50" i="17"/>
  <c r="CT85" i="17"/>
  <c r="S61" i="17"/>
  <c r="BQ49" i="17"/>
  <c r="BQ36" i="17"/>
  <c r="CE61" i="17"/>
  <c r="BY51" i="17"/>
  <c r="P162" i="17"/>
  <c r="H179" i="17"/>
  <c r="BY62" i="17"/>
  <c r="BU118" i="17"/>
  <c r="J171" i="17"/>
  <c r="CF118" i="17"/>
  <c r="BG130" i="17"/>
  <c r="CB85" i="17"/>
  <c r="BO159" i="17"/>
  <c r="CH97" i="17"/>
  <c r="CH118" i="17"/>
  <c r="BY118" i="17"/>
  <c r="BV90" i="17"/>
  <c r="CE55" i="17"/>
  <c r="CF102" i="17"/>
  <c r="CG55" i="17"/>
  <c r="BQ61" i="17"/>
  <c r="BV49" i="17"/>
  <c r="BW55" i="17"/>
  <c r="BX85" i="17"/>
  <c r="BO157" i="17"/>
  <c r="BO61" i="17"/>
  <c r="BR49" i="17"/>
  <c r="BW97" i="17"/>
  <c r="J49" i="17"/>
  <c r="BN36" i="17"/>
  <c r="BY36" i="17"/>
  <c r="BP183" i="17"/>
  <c r="CF86" i="17"/>
  <c r="BV79" i="17"/>
  <c r="J174" i="17"/>
  <c r="BP79" i="17"/>
  <c r="CH67" i="17"/>
  <c r="J178" i="17"/>
  <c r="J176" i="17"/>
  <c r="BO43" i="17"/>
  <c r="CW67" i="17"/>
  <c r="H180" i="17"/>
  <c r="CW55" i="17"/>
  <c r="CB12" i="17"/>
  <c r="CT24" i="17"/>
  <c r="CT67" i="17"/>
  <c r="H181" i="17"/>
  <c r="CV12" i="17"/>
  <c r="BV114" i="17"/>
  <c r="CB67" i="17"/>
  <c r="BX55" i="17"/>
  <c r="CG109" i="17"/>
  <c r="BX67" i="17"/>
  <c r="AW85" i="17"/>
  <c r="BV31" i="17"/>
  <c r="CB24" i="17"/>
  <c r="CD133" i="17"/>
  <c r="L12" i="17"/>
  <c r="CD55" i="17"/>
  <c r="CC67" i="17"/>
  <c r="BP24" i="17"/>
  <c r="BN12" i="17"/>
  <c r="CV55" i="17"/>
  <c r="BX102" i="17"/>
  <c r="BT114" i="17"/>
  <c r="CG75" i="17"/>
  <c r="CU67" i="17"/>
  <c r="BU62" i="17"/>
  <c r="BP36" i="17"/>
  <c r="BV24" i="17"/>
  <c r="CA90" i="17"/>
  <c r="L19" i="17"/>
  <c r="T12" i="17"/>
  <c r="CW146" i="17"/>
  <c r="BV147" i="17"/>
  <c r="CP93" i="17"/>
  <c r="BP55" i="17"/>
  <c r="CE102" i="17"/>
  <c r="CF114" i="17"/>
  <c r="J36" i="17"/>
  <c r="BS12" i="17"/>
  <c r="CU24" i="17"/>
  <c r="S79" i="17"/>
  <c r="BZ12" i="17"/>
  <c r="BT55" i="17"/>
  <c r="CD36" i="17"/>
  <c r="BZ24" i="17"/>
  <c r="T43" i="17"/>
  <c r="BU115" i="17"/>
  <c r="CD74" i="17"/>
  <c r="CD79" i="17"/>
  <c r="J67" i="17"/>
  <c r="BW63" i="17"/>
  <c r="CG24" i="17"/>
  <c r="CH90" i="17"/>
  <c r="CU55" i="17"/>
  <c r="BV102" i="17"/>
  <c r="BU114" i="17"/>
  <c r="CG79" i="17"/>
  <c r="BR43" i="17"/>
  <c r="CB36" i="17"/>
  <c r="CB62" i="17"/>
  <c r="BZ102" i="17"/>
  <c r="BY55" i="17"/>
  <c r="BT67" i="17"/>
  <c r="CF98" i="17"/>
  <c r="CW36" i="17"/>
  <c r="BT24" i="17"/>
  <c r="CH43" i="17"/>
  <c r="CF90" i="17"/>
  <c r="CW74" i="17"/>
  <c r="BQ79" i="17"/>
  <c r="BO55" i="17"/>
  <c r="CA55" i="17"/>
  <c r="CG102" i="17"/>
  <c r="CA114" i="17"/>
  <c r="CD67" i="17"/>
  <c r="BV67" i="17"/>
  <c r="K67" i="17"/>
  <c r="BO36" i="17"/>
  <c r="CE36" i="17"/>
  <c r="BU24" i="17"/>
  <c r="BV43" i="17"/>
  <c r="BR79" i="17"/>
  <c r="BY12" i="17"/>
  <c r="CF12" i="17"/>
  <c r="CC43" i="17"/>
  <c r="BO79" i="17"/>
  <c r="CG12" i="17"/>
  <c r="T133" i="17"/>
  <c r="BS55" i="17"/>
  <c r="BR67" i="17"/>
  <c r="BV170" i="17"/>
  <c r="BN67" i="17"/>
  <c r="CG36" i="17"/>
  <c r="BS36" i="17"/>
  <c r="BS24" i="17"/>
  <c r="BS43" i="17"/>
  <c r="T146" i="17"/>
  <c r="CA24" i="17"/>
  <c r="CF67" i="17"/>
  <c r="BQ43" i="17"/>
  <c r="BQ55" i="17"/>
  <c r="CU12" i="17"/>
  <c r="CC55" i="17"/>
  <c r="CF55" i="17"/>
  <c r="CD102" i="17"/>
  <c r="BU55" i="17"/>
  <c r="BT102" i="17"/>
  <c r="BZ67" i="17"/>
  <c r="BY67" i="17"/>
  <c r="CU36" i="17"/>
  <c r="BU36" i="17"/>
  <c r="S24" i="17"/>
  <c r="CD43" i="17"/>
  <c r="CV24" i="17"/>
  <c r="CV43" i="17"/>
  <c r="CT55" i="17"/>
  <c r="BY102" i="17"/>
  <c r="BW43" i="17"/>
  <c r="CV36" i="17"/>
  <c r="S43" i="17"/>
  <c r="BN55" i="17"/>
  <c r="CC102" i="17"/>
  <c r="BU67" i="17"/>
  <c r="CA67" i="17"/>
  <c r="CF36" i="17"/>
  <c r="CT36" i="17"/>
  <c r="BN24" i="17"/>
  <c r="BT43" i="17"/>
  <c r="BM155" i="17"/>
  <c r="T36" i="17"/>
  <c r="CB55" i="17"/>
  <c r="S55" i="17"/>
  <c r="CB102" i="17"/>
  <c r="BO67" i="17"/>
  <c r="BQ67" i="17"/>
  <c r="CH36" i="17"/>
  <c r="BW36" i="17"/>
  <c r="CC24" i="17"/>
  <c r="CB90" i="17"/>
  <c r="CG43" i="17"/>
  <c r="CE115" i="17"/>
  <c r="BR147" i="17"/>
  <c r="BX218" i="17"/>
  <c r="CD98" i="17"/>
  <c r="CG98" i="17"/>
  <c r="AI181" i="17"/>
  <c r="BZ181" i="17" s="1"/>
  <c r="CB109" i="17"/>
  <c r="BR205" i="17"/>
  <c r="BN51" i="17"/>
  <c r="CV50" i="17"/>
  <c r="BQ75" i="17"/>
  <c r="BR51" i="17"/>
  <c r="CD19" i="17"/>
  <c r="S75" i="17"/>
  <c r="BZ19" i="17"/>
  <c r="BN62" i="17"/>
  <c r="T31" i="17"/>
  <c r="CT68" i="17"/>
  <c r="CU19" i="17"/>
  <c r="BU121" i="17"/>
  <c r="AR171" i="17"/>
  <c r="CA31" i="17"/>
  <c r="CU147" i="17"/>
  <c r="BQ109" i="17"/>
  <c r="BT98" i="17"/>
  <c r="BR75" i="17"/>
  <c r="BP19" i="17"/>
  <c r="CC63" i="17"/>
  <c r="CT31" i="17"/>
  <c r="BU97" i="17"/>
  <c r="BT205" i="17"/>
  <c r="K19" i="17"/>
  <c r="BX121" i="17"/>
  <c r="BQ195" i="17"/>
  <c r="BO62" i="17"/>
  <c r="CA74" i="17"/>
  <c r="BW50" i="17"/>
  <c r="CU50" i="17"/>
  <c r="CW50" i="17"/>
  <c r="BY19" i="17"/>
  <c r="CV63" i="17"/>
  <c r="BP31" i="17"/>
  <c r="BN97" i="17"/>
  <c r="BV19" i="17"/>
  <c r="BW121" i="17"/>
  <c r="CT147" i="17"/>
  <c r="BZ148" i="17"/>
  <c r="T110" i="17"/>
  <c r="CV219" i="17"/>
  <c r="BX219" i="17"/>
  <c r="BV218" i="17"/>
  <c r="CE81" i="17"/>
  <c r="S81" i="17"/>
  <c r="BS62" i="17"/>
  <c r="BV146" i="17"/>
  <c r="BZ31" i="17"/>
  <c r="K97" i="17"/>
  <c r="CF109" i="17"/>
  <c r="BT63" i="17"/>
  <c r="BP181" i="17"/>
  <c r="K50" i="17"/>
  <c r="CX50" i="17"/>
  <c r="CC110" i="17"/>
  <c r="J63" i="17"/>
  <c r="CG62" i="17"/>
  <c r="K31" i="17"/>
  <c r="CE56" i="17"/>
  <c r="K206" i="17"/>
  <c r="CB98" i="17"/>
  <c r="CE63" i="17"/>
  <c r="BZ133" i="17"/>
  <c r="BW109" i="17"/>
  <c r="BU75" i="17"/>
  <c r="BT75" i="17"/>
  <c r="CE110" i="17"/>
  <c r="BX63" i="17"/>
  <c r="BX62" i="17"/>
  <c r="CD31" i="17"/>
  <c r="BY133" i="17"/>
  <c r="CW51" i="17"/>
  <c r="BW62" i="17"/>
  <c r="CW56" i="17"/>
  <c r="BP81" i="17"/>
  <c r="CD115" i="17"/>
  <c r="CA81" i="17"/>
  <c r="J55" i="17"/>
  <c r="BV55" i="17"/>
  <c r="BW102" i="17"/>
  <c r="T67" i="17"/>
  <c r="CV67" i="17"/>
  <c r="S67" i="17"/>
  <c r="CT44" i="17"/>
  <c r="BR36" i="17"/>
  <c r="K36" i="17"/>
  <c r="CE24" i="17"/>
  <c r="BW24" i="17"/>
  <c r="CB43" i="17"/>
  <c r="CU43" i="17"/>
  <c r="CC90" i="17"/>
  <c r="CA79" i="17"/>
  <c r="CW12" i="17"/>
  <c r="CC12" i="17"/>
  <c r="BR171" i="17"/>
  <c r="AT87" i="17"/>
  <c r="BS148" i="17"/>
  <c r="K170" i="17"/>
  <c r="BR25" i="17"/>
  <c r="CF156" i="17"/>
  <c r="BD164" i="17"/>
  <c r="BW128" i="17"/>
  <c r="CD80" i="17"/>
  <c r="CW24" i="17"/>
  <c r="CH24" i="17"/>
  <c r="J24" i="17"/>
  <c r="BX90" i="17"/>
  <c r="CA43" i="17"/>
  <c r="CC68" i="17"/>
  <c r="T38" i="17"/>
  <c r="BY90" i="17"/>
  <c r="BT79" i="17"/>
  <c r="BZ25" i="17"/>
  <c r="CT12" i="17"/>
  <c r="CD163" i="17"/>
  <c r="AX109" i="17"/>
  <c r="CR138" i="17"/>
  <c r="BM130" i="17"/>
  <c r="CA134" i="17"/>
  <c r="CV144" i="17"/>
  <c r="E70" i="16"/>
  <c r="BJ166" i="17"/>
  <c r="T26" i="17"/>
  <c r="CD161" i="17"/>
  <c r="CH55" i="17"/>
  <c r="BR55" i="17"/>
  <c r="L25" i="17"/>
  <c r="BU102" i="17"/>
  <c r="CE67" i="17"/>
  <c r="CG67" i="17"/>
  <c r="CF128" i="17"/>
  <c r="BT36" i="17"/>
  <c r="CA36" i="17"/>
  <c r="CE80" i="17"/>
  <c r="K24" i="17"/>
  <c r="BX24" i="17"/>
  <c r="BR24" i="17"/>
  <c r="BU90" i="17"/>
  <c r="CE43" i="17"/>
  <c r="J43" i="17"/>
  <c r="J38" i="17"/>
  <c r="BZ90" i="17"/>
  <c r="CW79" i="17"/>
  <c r="BX43" i="17"/>
  <c r="CD12" i="17"/>
  <c r="CB173" i="17"/>
  <c r="BZ146" i="17"/>
  <c r="CX49" i="17"/>
  <c r="CR143" i="17"/>
  <c r="BI151" i="17"/>
  <c r="BO220" i="17"/>
  <c r="BN15" i="17"/>
  <c r="CF92" i="17"/>
  <c r="CW57" i="17"/>
  <c r="BQ160" i="17"/>
  <c r="CA56" i="17"/>
  <c r="BV44" i="17"/>
  <c r="T80" i="17"/>
  <c r="T24" i="17"/>
  <c r="BO24" i="17"/>
  <c r="CD90" i="17"/>
  <c r="BY43" i="17"/>
  <c r="BU43" i="17"/>
  <c r="BN79" i="17"/>
  <c r="CW43" i="17"/>
  <c r="K37" i="17"/>
  <c r="J12" i="17"/>
  <c r="CU170" i="17"/>
  <c r="BK130" i="17"/>
  <c r="CO162" i="17"/>
  <c r="BX68" i="17"/>
  <c r="BS44" i="17"/>
  <c r="CC103" i="17"/>
  <c r="CD24" i="17"/>
  <c r="CF24" i="17"/>
  <c r="CE90" i="17"/>
  <c r="BP43" i="17"/>
  <c r="CF43" i="17"/>
  <c r="BP69" i="17"/>
  <c r="BW79" i="17"/>
  <c r="BV37" i="17"/>
  <c r="S12" i="17"/>
  <c r="CG170" i="17"/>
  <c r="AX164" i="17"/>
  <c r="CW44" i="17"/>
  <c r="BW161" i="17"/>
  <c r="CD56" i="17"/>
  <c r="CA102" i="17"/>
  <c r="BW67" i="17"/>
  <c r="CF104" i="17"/>
  <c r="BW56" i="17"/>
  <c r="BV36" i="17"/>
  <c r="BY24" i="17"/>
  <c r="CD44" i="17"/>
  <c r="BN43" i="17"/>
  <c r="T79" i="17"/>
  <c r="BO37" i="17"/>
  <c r="U12" i="17"/>
  <c r="S182" i="17"/>
  <c r="BU110" i="17"/>
  <c r="BV110" i="17"/>
  <c r="CC121" i="17"/>
  <c r="CT185" i="17"/>
  <c r="CQ88" i="17"/>
  <c r="BN111" i="17"/>
  <c r="BQ97" i="17"/>
  <c r="BQ122" i="17"/>
  <c r="BV142" i="17"/>
  <c r="CW133" i="17"/>
  <c r="R87" i="17"/>
  <c r="T97" i="17"/>
  <c r="CG133" i="17"/>
  <c r="BU133" i="17"/>
  <c r="CB63" i="17"/>
  <c r="BQ51" i="17"/>
  <c r="CT109" i="17"/>
  <c r="BX146" i="17"/>
  <c r="BN75" i="17"/>
  <c r="CC98" i="17"/>
  <c r="CE98" i="17"/>
  <c r="BT97" i="17"/>
  <c r="CA98" i="17"/>
  <c r="BO75" i="17"/>
  <c r="CA109" i="17"/>
  <c r="CC31" i="17"/>
  <c r="CG97" i="17"/>
  <c r="BS133" i="17"/>
  <c r="CH51" i="17"/>
  <c r="BW19" i="17"/>
  <c r="CB19" i="17"/>
  <c r="CG121" i="17"/>
  <c r="CD121" i="17"/>
  <c r="BO31" i="17"/>
  <c r="BU183" i="17"/>
  <c r="CE188" i="17"/>
  <c r="P158" i="17"/>
  <c r="H178" i="17"/>
  <c r="K121" i="17"/>
  <c r="H128" i="17"/>
  <c r="BN85" i="17"/>
  <c r="CR87" i="17"/>
  <c r="BR110" i="17"/>
  <c r="BS97" i="17"/>
  <c r="CT121" i="17"/>
  <c r="T153" i="17"/>
  <c r="CF133" i="17"/>
  <c r="AY138" i="17"/>
  <c r="BT207" i="17"/>
  <c r="BU109" i="17"/>
  <c r="CA40" i="17"/>
  <c r="S63" i="17"/>
  <c r="BS51" i="17"/>
  <c r="BR31" i="17"/>
  <c r="CT19" i="17"/>
  <c r="CE62" i="17"/>
  <c r="BU31" i="17"/>
  <c r="BV50" i="17"/>
  <c r="CC50" i="17"/>
  <c r="BV109" i="17"/>
  <c r="T109" i="17"/>
  <c r="T40" i="17"/>
  <c r="CH148" i="17"/>
  <c r="BS86" i="17"/>
  <c r="BW75" i="17"/>
  <c r="CD75" i="17"/>
  <c r="CU75" i="17"/>
  <c r="CB75" i="17"/>
  <c r="BW98" i="17"/>
  <c r="BY110" i="17"/>
  <c r="CG63" i="17"/>
  <c r="BU40" i="17"/>
  <c r="CU62" i="17"/>
  <c r="CT62" i="17"/>
  <c r="CB51" i="17"/>
  <c r="BS109" i="17"/>
  <c r="S31" i="17"/>
  <c r="CU85" i="17"/>
  <c r="S133" i="17"/>
  <c r="CB97" i="17"/>
  <c r="CA133" i="17"/>
  <c r="BW51" i="17"/>
  <c r="CE20" i="17"/>
  <c r="BO19" i="17"/>
  <c r="CH19" i="17"/>
  <c r="BY121" i="17"/>
  <c r="CA121" i="17"/>
  <c r="BT121" i="17"/>
  <c r="CW32" i="17"/>
  <c r="CU171" i="17"/>
  <c r="BR172" i="17"/>
  <c r="BV182" i="17"/>
  <c r="K172" i="17"/>
  <c r="H127" i="17"/>
  <c r="S114" i="17"/>
  <c r="BR86" i="17"/>
  <c r="BN110" i="17"/>
  <c r="CV109" i="17"/>
  <c r="CR137" i="17"/>
  <c r="BE130" i="17"/>
  <c r="BO134" i="17"/>
  <c r="AS152" i="17"/>
  <c r="S98" i="17"/>
  <c r="CH223" i="17"/>
  <c r="S227" i="17"/>
  <c r="CD159" i="17"/>
  <c r="BR98" i="17"/>
  <c r="CV218" i="17"/>
  <c r="BT62" i="17"/>
  <c r="CW62" i="17"/>
  <c r="BN20" i="17"/>
  <c r="CD50" i="17"/>
  <c r="T50" i="17"/>
  <c r="BZ109" i="17"/>
  <c r="BW40" i="17"/>
  <c r="BV148" i="17"/>
  <c r="CW97" i="17"/>
  <c r="AX86" i="17"/>
  <c r="BN98" i="17"/>
  <c r="CA110" i="17"/>
  <c r="K62" i="17"/>
  <c r="CB50" i="17"/>
  <c r="BU50" i="17"/>
  <c r="CE109" i="17"/>
  <c r="CH109" i="17"/>
  <c r="CC40" i="17"/>
  <c r="CF75" i="17"/>
  <c r="BV75" i="17"/>
  <c r="BP110" i="17"/>
  <c r="CW19" i="17"/>
  <c r="CU63" i="17"/>
  <c r="CF63" i="17"/>
  <c r="BR62" i="17"/>
  <c r="BP62" i="17"/>
  <c r="BY31" i="17"/>
  <c r="BX97" i="17"/>
  <c r="CF97" i="17"/>
  <c r="BO133" i="17"/>
  <c r="CD51" i="17"/>
  <c r="CV20" i="17"/>
  <c r="CG19" i="17"/>
  <c r="BR19" i="17"/>
  <c r="BY74" i="17"/>
  <c r="BV121" i="17"/>
  <c r="J146" i="17"/>
  <c r="BS182" i="17"/>
  <c r="BS146" i="17"/>
  <c r="CC146" i="17"/>
  <c r="BV158" i="17"/>
  <c r="BY163" i="17"/>
  <c r="CC185" i="17"/>
  <c r="CB182" i="17"/>
  <c r="T147" i="17"/>
  <c r="T177" i="17"/>
  <c r="CC75" i="17"/>
  <c r="BY75" i="17"/>
  <c r="T75" i="17"/>
  <c r="CA63" i="17"/>
  <c r="S62" i="17"/>
  <c r="CE146" i="17"/>
  <c r="J133" i="17"/>
  <c r="CE31" i="17"/>
  <c r="CH50" i="17"/>
  <c r="CC109" i="17"/>
  <c r="CV75" i="17"/>
  <c r="BP163" i="17"/>
  <c r="BV63" i="17"/>
  <c r="CA50" i="17"/>
  <c r="BY50" i="17"/>
  <c r="BP109" i="17"/>
  <c r="CD109" i="17"/>
  <c r="T160" i="17"/>
  <c r="CV138" i="17"/>
  <c r="BZ75" i="17"/>
  <c r="BY98" i="17"/>
  <c r="CW75" i="17"/>
  <c r="CH110" i="17"/>
  <c r="BS19" i="17"/>
  <c r="BR63" i="17"/>
  <c r="BO63" i="17"/>
  <c r="J62" i="17"/>
  <c r="BV62" i="17"/>
  <c r="CU146" i="17"/>
  <c r="CF31" i="17"/>
  <c r="J31" i="17"/>
  <c r="CG73" i="17"/>
  <c r="BZ97" i="17"/>
  <c r="K133" i="17"/>
  <c r="BP51" i="17"/>
  <c r="CT20" i="17"/>
  <c r="BZ86" i="17"/>
  <c r="BX19" i="17"/>
  <c r="CA19" i="17"/>
  <c r="BZ121" i="17"/>
  <c r="BU146" i="17"/>
  <c r="CT32" i="17"/>
  <c r="CF19" i="17"/>
  <c r="BR158" i="17"/>
  <c r="BX170" i="17"/>
  <c r="BZ63" i="17"/>
  <c r="BZ51" i="17"/>
  <c r="CD146" i="17"/>
  <c r="CW173" i="17"/>
  <c r="S50" i="17"/>
  <c r="BT146" i="17"/>
  <c r="BZ98" i="17"/>
  <c r="J75" i="17"/>
  <c r="CH75" i="17"/>
  <c r="CE75" i="17"/>
  <c r="K98" i="17"/>
  <c r="CF110" i="17"/>
  <c r="CB110" i="17"/>
  <c r="U19" i="17"/>
  <c r="CT63" i="17"/>
  <c r="T62" i="17"/>
  <c r="BQ62" i="17"/>
  <c r="BN31" i="17"/>
  <c r="CH31" i="17"/>
  <c r="BV97" i="17"/>
  <c r="CE97" i="17"/>
  <c r="BP133" i="17"/>
  <c r="BT122" i="17"/>
  <c r="BX51" i="17"/>
  <c r="BP20" i="17"/>
  <c r="BQ19" i="17"/>
  <c r="CB121" i="17"/>
  <c r="J109" i="17"/>
  <c r="CV31" i="17"/>
  <c r="CG206" i="17"/>
  <c r="K109" i="17"/>
  <c r="BO121" i="17"/>
  <c r="CW121" i="17"/>
  <c r="CG110" i="17"/>
  <c r="CE50" i="17"/>
  <c r="J50" i="17"/>
  <c r="BT109" i="17"/>
  <c r="BR50" i="17"/>
  <c r="BT110" i="17"/>
  <c r="BZ110" i="17"/>
  <c r="BN19" i="17"/>
  <c r="T63" i="17"/>
  <c r="BP63" i="17"/>
  <c r="CA62" i="17"/>
  <c r="BZ62" i="17"/>
  <c r="CC97" i="17"/>
  <c r="BY97" i="17"/>
  <c r="CF51" i="17"/>
  <c r="CE206" i="17"/>
  <c r="T20" i="17"/>
  <c r="CC19" i="17"/>
  <c r="S19" i="17"/>
  <c r="CG50" i="17"/>
  <c r="CE121" i="17"/>
  <c r="BS31" i="17"/>
  <c r="CA145" i="17"/>
  <c r="BP170" i="17"/>
  <c r="BR109" i="17"/>
  <c r="S109" i="17"/>
  <c r="CU20" i="17"/>
  <c r="BQ50" i="17"/>
  <c r="CT50" i="17"/>
  <c r="CU109" i="17"/>
  <c r="CX63" i="17"/>
  <c r="BS75" i="17"/>
  <c r="BV98" i="17"/>
  <c r="BP75" i="17"/>
  <c r="K75" i="17"/>
  <c r="BU98" i="17"/>
  <c r="BO50" i="17"/>
  <c r="BT50" i="17"/>
  <c r="CF50" i="17"/>
  <c r="BP40" i="17"/>
  <c r="CT75" i="17"/>
  <c r="CA75" i="17"/>
  <c r="CD110" i="17"/>
  <c r="BU19" i="17"/>
  <c r="BN63" i="17"/>
  <c r="CD63" i="17"/>
  <c r="L50" i="17"/>
  <c r="CC62" i="17"/>
  <c r="CV62" i="17"/>
  <c r="BW31" i="17"/>
  <c r="BR97" i="17"/>
  <c r="T19" i="17"/>
  <c r="CU31" i="17"/>
  <c r="CW31" i="17"/>
  <c r="J182" i="17"/>
  <c r="CE117" i="17"/>
  <c r="BV117" i="17"/>
  <c r="CB117" i="17"/>
  <c r="CD117" i="17"/>
  <c r="BP10" i="17"/>
  <c r="BY10" i="17"/>
  <c r="BT10" i="17"/>
  <c r="BS10" i="17"/>
  <c r="CC10" i="17"/>
  <c r="BO10" i="17"/>
  <c r="S10" i="17"/>
  <c r="CT10" i="17"/>
  <c r="K86" i="17"/>
  <c r="I86" i="17"/>
  <c r="CB70" i="17"/>
  <c r="CD181" i="17"/>
  <c r="CD183" i="17"/>
  <c r="BD197" i="17"/>
  <c r="BP37" i="17"/>
  <c r="CH81" i="17"/>
  <c r="BL159" i="17"/>
  <c r="BS102" i="17"/>
  <c r="BY92" i="17"/>
  <c r="O270" i="17"/>
  <c r="K85" i="17"/>
  <c r="S219" i="17"/>
  <c r="T98" i="17"/>
  <c r="BO57" i="17"/>
  <c r="BY183" i="17"/>
  <c r="BS56" i="17"/>
  <c r="CH70" i="17"/>
  <c r="CB81" i="17"/>
  <c r="BY116" i="17"/>
  <c r="BP80" i="17"/>
  <c r="BR38" i="17"/>
  <c r="CH45" i="17"/>
  <c r="CG70" i="17"/>
  <c r="CB68" i="17"/>
  <c r="CC145" i="17"/>
  <c r="BR69" i="17"/>
  <c r="BZ103" i="17"/>
  <c r="CW13" i="17"/>
  <c r="BS181" i="17"/>
  <c r="CF196" i="17"/>
  <c r="BQ25" i="17"/>
  <c r="CA158" i="17"/>
  <c r="BU128" i="17"/>
  <c r="BZ128" i="17"/>
  <c r="CA128" i="17"/>
  <c r="BT128" i="17"/>
  <c r="CD128" i="17"/>
  <c r="CB128" i="17"/>
  <c r="CE128" i="17"/>
  <c r="CA104" i="17"/>
  <c r="CH104" i="17"/>
  <c r="BV104" i="17"/>
  <c r="BU104" i="17"/>
  <c r="BZ104" i="17"/>
  <c r="BW104" i="17"/>
  <c r="T69" i="17"/>
  <c r="CC69" i="17"/>
  <c r="BU69" i="17"/>
  <c r="CW69" i="17"/>
  <c r="CF69" i="17"/>
  <c r="BO69" i="17"/>
  <c r="CH69" i="17"/>
  <c r="CG69" i="17"/>
  <c r="BZ69" i="17"/>
  <c r="CB69" i="17"/>
  <c r="BT69" i="17"/>
  <c r="CA69" i="17"/>
  <c r="BW69" i="17"/>
  <c r="CD69" i="17"/>
  <c r="BQ193" i="17"/>
  <c r="BQ196" i="17"/>
  <c r="BX81" i="17"/>
  <c r="BP38" i="17"/>
  <c r="BY69" i="17"/>
  <c r="BO169" i="17"/>
  <c r="AI169" i="17"/>
  <c r="BZ169" i="17" s="1"/>
  <c r="CA127" i="17"/>
  <c r="CD127" i="17"/>
  <c r="BX127" i="17"/>
  <c r="BU127" i="17"/>
  <c r="BV127" i="17"/>
  <c r="CC127" i="17"/>
  <c r="BZ91" i="17"/>
  <c r="CA91" i="17"/>
  <c r="CG91" i="17"/>
  <c r="BV91" i="17"/>
  <c r="CB91" i="17"/>
  <c r="S91" i="17"/>
  <c r="BW91" i="17"/>
  <c r="CF91" i="17"/>
  <c r="BP44" i="17"/>
  <c r="CU44" i="17"/>
  <c r="CA44" i="17"/>
  <c r="T44" i="17"/>
  <c r="BR44" i="17"/>
  <c r="CH44" i="17"/>
  <c r="BN44" i="17"/>
  <c r="BT44" i="17"/>
  <c r="CE44" i="17"/>
  <c r="CF44" i="17"/>
  <c r="BY44" i="17"/>
  <c r="CV44" i="17"/>
  <c r="CG37" i="17"/>
  <c r="BX37" i="17"/>
  <c r="CF37" i="17"/>
  <c r="BU37" i="17"/>
  <c r="BS37" i="17"/>
  <c r="CU37" i="17"/>
  <c r="CE133" i="17"/>
  <c r="CE134" i="17"/>
  <c r="CG104" i="17"/>
  <c r="BQ56" i="17"/>
  <c r="CO88" i="17"/>
  <c r="BX128" i="17"/>
  <c r="BO81" i="17"/>
  <c r="T86" i="17"/>
  <c r="CF68" i="17"/>
  <c r="BU38" i="17"/>
  <c r="BQ194" i="17"/>
  <c r="CH193" i="17"/>
  <c r="CB44" i="17"/>
  <c r="BR81" i="17"/>
  <c r="BV116" i="17"/>
  <c r="BW80" i="17"/>
  <c r="BX45" i="17"/>
  <c r="BO44" i="17"/>
  <c r="BU44" i="17"/>
  <c r="CH68" i="17"/>
  <c r="BT133" i="17"/>
  <c r="K38" i="17"/>
  <c r="CT69" i="17"/>
  <c r="CB103" i="17"/>
  <c r="CT13" i="17"/>
  <c r="CG171" i="17"/>
  <c r="CA116" i="17"/>
  <c r="BW117" i="17"/>
  <c r="J131" i="17"/>
  <c r="BU135" i="17"/>
  <c r="CD91" i="17"/>
  <c r="CB127" i="17"/>
  <c r="CU177" i="17"/>
  <c r="BN13" i="17"/>
  <c r="BM159" i="17"/>
  <c r="AT92" i="17"/>
  <c r="CT148" i="17"/>
  <c r="K21" i="17"/>
  <c r="CH21" i="17"/>
  <c r="CT21" i="17"/>
  <c r="BZ21" i="17"/>
  <c r="T21" i="17"/>
  <c r="BN134" i="17"/>
  <c r="BN133" i="17"/>
  <c r="BX195" i="17"/>
  <c r="BX194" i="17"/>
  <c r="CF206" i="17"/>
  <c r="CF205" i="17"/>
  <c r="CU97" i="17"/>
  <c r="CU102" i="17"/>
  <c r="CU101" i="17"/>
  <c r="CG39" i="17"/>
  <c r="BY39" i="17"/>
  <c r="CA129" i="17"/>
  <c r="BV129" i="17"/>
  <c r="CH129" i="17"/>
  <c r="BX129" i="17"/>
  <c r="CF129" i="17"/>
  <c r="BT129" i="17"/>
  <c r="BU46" i="17"/>
  <c r="CG46" i="17"/>
  <c r="CU46" i="17"/>
  <c r="CA46" i="17"/>
  <c r="BO46" i="17"/>
  <c r="CV46" i="17"/>
  <c r="CF46" i="17"/>
  <c r="CD15" i="17"/>
  <c r="BX15" i="17"/>
  <c r="BY15" i="17"/>
  <c r="BO207" i="17"/>
  <c r="CU15" i="17"/>
  <c r="BQ118" i="17"/>
  <c r="BC132" i="17"/>
  <c r="J45" i="17"/>
  <c r="CF45" i="17"/>
  <c r="CW45" i="17"/>
  <c r="BY45" i="17"/>
  <c r="CB45" i="17"/>
  <c r="BQ45" i="17"/>
  <c r="CA45" i="17"/>
  <c r="CV158" i="17"/>
  <c r="CV157" i="17"/>
  <c r="CV159" i="17"/>
  <c r="CG193" i="17"/>
  <c r="CG195" i="17"/>
  <c r="BW38" i="17"/>
  <c r="BW115" i="17"/>
  <c r="CC115" i="17"/>
  <c r="BY182" i="17"/>
  <c r="CU70" i="17"/>
  <c r="BT115" i="17"/>
  <c r="BX69" i="17"/>
  <c r="CW27" i="17"/>
  <c r="BN109" i="17"/>
  <c r="CE187" i="17"/>
  <c r="BY104" i="17"/>
  <c r="BS107" i="17"/>
  <c r="CV98" i="17"/>
  <c r="CQ137" i="17"/>
  <c r="BW129" i="17"/>
  <c r="BZ44" i="17"/>
  <c r="BV45" i="17"/>
  <c r="BQ69" i="17"/>
  <c r="CG103" i="17"/>
  <c r="J46" i="17"/>
  <c r="S69" i="17"/>
  <c r="CC128" i="17"/>
  <c r="BV81" i="17"/>
  <c r="BX157" i="17"/>
  <c r="BX159" i="17"/>
  <c r="BY158" i="17"/>
  <c r="BY164" i="17"/>
  <c r="BY162" i="17"/>
  <c r="BQ164" i="17"/>
  <c r="AU202" i="17"/>
  <c r="BH202" i="17"/>
  <c r="CQ201" i="17"/>
  <c r="S92" i="17"/>
  <c r="CG22" i="17"/>
  <c r="U15" i="17"/>
  <c r="BT104" i="17"/>
  <c r="T81" i="17"/>
  <c r="CB56" i="17"/>
  <c r="BQ44" i="17"/>
  <c r="BW127" i="17"/>
  <c r="BN80" i="17"/>
  <c r="CT46" i="17"/>
  <c r="BZ38" i="17"/>
  <c r="CG45" i="17"/>
  <c r="CV69" i="17"/>
  <c r="CF103" i="17"/>
  <c r="CB116" i="17"/>
  <c r="CE69" i="17"/>
  <c r="CB10" i="17"/>
  <c r="BC203" i="17"/>
  <c r="CT190" i="17"/>
  <c r="K153" i="17"/>
  <c r="H177" i="17"/>
  <c r="BS58" i="17"/>
  <c r="BT58" i="17"/>
  <c r="CF58" i="17"/>
  <c r="S58" i="17"/>
  <c r="CU89" i="17"/>
  <c r="BV92" i="17"/>
  <c r="CB92" i="17"/>
  <c r="CH92" i="17"/>
  <c r="BX92" i="17"/>
  <c r="CC92" i="17"/>
  <c r="CD92" i="17"/>
  <c r="BT92" i="17"/>
  <c r="CV38" i="17"/>
  <c r="CW38" i="17"/>
  <c r="CT38" i="17"/>
  <c r="BQ38" i="17"/>
  <c r="CH38" i="17"/>
  <c r="BS38" i="17"/>
  <c r="CF38" i="17"/>
  <c r="S38" i="17"/>
  <c r="BT38" i="17"/>
  <c r="CE38" i="17"/>
  <c r="CG38" i="17"/>
  <c r="BO38" i="17"/>
  <c r="BV38" i="17"/>
  <c r="CV182" i="17"/>
  <c r="CV184" i="17"/>
  <c r="CV183" i="17"/>
  <c r="BS206" i="17"/>
  <c r="BS207" i="17"/>
  <c r="BS205" i="17"/>
  <c r="CC58" i="17"/>
  <c r="BV68" i="17"/>
  <c r="T68" i="17"/>
  <c r="CV68" i="17"/>
  <c r="BY68" i="17"/>
  <c r="BP68" i="17"/>
  <c r="S68" i="17"/>
  <c r="BQ68" i="17"/>
  <c r="CE68" i="17"/>
  <c r="BO68" i="17"/>
  <c r="CD68" i="17"/>
  <c r="BW68" i="17"/>
  <c r="CU68" i="17"/>
  <c r="CG68" i="17"/>
  <c r="J68" i="17"/>
  <c r="CW68" i="17"/>
  <c r="CG218" i="17"/>
  <c r="CG219" i="17"/>
  <c r="CG222" i="17"/>
  <c r="S217" i="17"/>
  <c r="S221" i="17"/>
  <c r="S218" i="17"/>
  <c r="S220" i="17"/>
  <c r="CW39" i="17"/>
  <c r="CD38" i="17"/>
  <c r="CG92" i="17"/>
  <c r="BZ10" i="17"/>
  <c r="BY196" i="17"/>
  <c r="BY195" i="17"/>
  <c r="CW80" i="17"/>
  <c r="BW44" i="17"/>
  <c r="BE129" i="17"/>
  <c r="CB104" i="17"/>
  <c r="BZ56" i="17"/>
  <c r="CG117" i="17"/>
  <c r="BU80" i="17"/>
  <c r="J44" i="17"/>
  <c r="R86" i="17"/>
  <c r="J80" i="17"/>
  <c r="BS80" i="17"/>
  <c r="BN38" i="17"/>
  <c r="BN46" i="17"/>
  <c r="BS68" i="17"/>
  <c r="BN68" i="17"/>
  <c r="CC38" i="17"/>
  <c r="CU45" i="17"/>
  <c r="K69" i="17"/>
  <c r="BT117" i="17"/>
  <c r="CU69" i="17"/>
  <c r="CH127" i="17"/>
  <c r="BQ10" i="17"/>
  <c r="BN147" i="17"/>
  <c r="BN156" i="17"/>
  <c r="BV157" i="17"/>
  <c r="BV161" i="17"/>
  <c r="AU169" i="17"/>
  <c r="CV70" i="17"/>
  <c r="BS70" i="17"/>
  <c r="BU70" i="17"/>
  <c r="BP70" i="17"/>
  <c r="CF70" i="17"/>
  <c r="BW70" i="17"/>
  <c r="CU194" i="17"/>
  <c r="BX57" i="17"/>
  <c r="T70" i="17"/>
  <c r="BC143" i="17"/>
  <c r="BT103" i="17"/>
  <c r="BU103" i="17"/>
  <c r="CD103" i="17"/>
  <c r="BX103" i="17"/>
  <c r="CE103" i="17"/>
  <c r="BW103" i="17"/>
  <c r="Q211" i="17"/>
  <c r="BR219" i="17"/>
  <c r="BR217" i="17"/>
  <c r="BR218" i="17"/>
  <c r="CA15" i="17"/>
  <c r="CF80" i="17"/>
  <c r="BY184" i="17"/>
  <c r="BT56" i="17"/>
  <c r="BX70" i="17"/>
  <c r="BU92" i="17"/>
  <c r="BT81" i="17"/>
  <c r="CE91" i="17"/>
  <c r="BV159" i="17"/>
  <c r="CH91" i="17"/>
  <c r="CC91" i="17"/>
  <c r="CC104" i="17"/>
  <c r="BY80" i="17"/>
  <c r="BX44" i="17"/>
  <c r="CG127" i="17"/>
  <c r="CG80" i="17"/>
  <c r="BT46" i="17"/>
  <c r="CA68" i="17"/>
  <c r="BT68" i="17"/>
  <c r="BX38" i="17"/>
  <c r="BZ45" i="17"/>
  <c r="J69" i="17"/>
  <c r="CA103" i="17"/>
  <c r="CE219" i="17"/>
  <c r="CA10" i="17"/>
  <c r="BZ58" i="17"/>
  <c r="CA21" i="17"/>
  <c r="AJ169" i="17"/>
  <c r="CA169" i="17" s="1"/>
  <c r="BS169" i="17"/>
  <c r="CU175" i="17"/>
  <c r="BM134" i="17"/>
  <c r="BM133" i="17"/>
  <c r="CC81" i="17"/>
  <c r="CT81" i="17"/>
  <c r="CW81" i="17"/>
  <c r="CU81" i="17"/>
  <c r="BS81" i="17"/>
  <c r="BZ81" i="17"/>
  <c r="J81" i="17"/>
  <c r="CF81" i="17"/>
  <c r="K81" i="17"/>
  <c r="BQ81" i="17"/>
  <c r="CD81" i="17"/>
  <c r="BN81" i="17"/>
  <c r="BR193" i="17"/>
  <c r="BR194" i="17"/>
  <c r="BR195" i="17"/>
  <c r="BP15" i="17"/>
  <c r="BW81" i="17"/>
  <c r="J110" i="17"/>
  <c r="J120" i="17"/>
  <c r="CC80" i="17"/>
  <c r="S80" i="17"/>
  <c r="CV80" i="17"/>
  <c r="BV80" i="17"/>
  <c r="K80" i="17"/>
  <c r="BX80" i="17"/>
  <c r="BO80" i="17"/>
  <c r="BZ80" i="17"/>
  <c r="BT80" i="17"/>
  <c r="BR80" i="17"/>
  <c r="CU80" i="17"/>
  <c r="BQ80" i="17"/>
  <c r="CU25" i="17"/>
  <c r="T25" i="17"/>
  <c r="CX25" i="17"/>
  <c r="CB206" i="17"/>
  <c r="CB205" i="17"/>
  <c r="BQ70" i="17"/>
  <c r="BZ15" i="17"/>
  <c r="BZ68" i="17"/>
  <c r="BZ129" i="17"/>
  <c r="BX158" i="17"/>
  <c r="BY194" i="17"/>
  <c r="BQ197" i="17"/>
  <c r="CT80" i="17"/>
  <c r="CB80" i="17"/>
  <c r="BP46" i="17"/>
  <c r="BU68" i="17"/>
  <c r="BY38" i="17"/>
  <c r="CG221" i="17"/>
  <c r="CB40" i="17"/>
  <c r="BS69" i="17"/>
  <c r="CW10" i="17"/>
  <c r="CE15" i="17"/>
  <c r="K27" i="17"/>
  <c r="J27" i="17"/>
  <c r="BQ27" i="17"/>
  <c r="T27" i="17"/>
  <c r="BZ27" i="17"/>
  <c r="BT27" i="17"/>
  <c r="CH27" i="17"/>
  <c r="K70" i="17"/>
  <c r="BN58" i="17"/>
  <c r="CA57" i="17"/>
  <c r="BY57" i="17"/>
  <c r="CF57" i="17"/>
  <c r="CD57" i="17"/>
  <c r="CB57" i="17"/>
  <c r="S57" i="17"/>
  <c r="J57" i="17"/>
  <c r="CC57" i="17"/>
  <c r="CE57" i="17"/>
  <c r="BQ57" i="17"/>
  <c r="BR57" i="17"/>
  <c r="CD39" i="17"/>
  <c r="BX104" i="17"/>
  <c r="BY128" i="17"/>
  <c r="BO27" i="17"/>
  <c r="CV27" i="17"/>
  <c r="CH128" i="17"/>
  <c r="K56" i="17"/>
  <c r="CC56" i="17"/>
  <c r="S56" i="17"/>
  <c r="CV56" i="17"/>
  <c r="J56" i="17"/>
  <c r="BP56" i="17"/>
  <c r="CH56" i="17"/>
  <c r="BY56" i="17"/>
  <c r="CG56" i="17"/>
  <c r="BO56" i="17"/>
  <c r="CF56" i="17"/>
  <c r="BR56" i="17"/>
  <c r="BN56" i="17"/>
  <c r="BU56" i="17"/>
  <c r="CU13" i="17"/>
  <c r="BU13" i="17"/>
  <c r="BY13" i="17"/>
  <c r="CD13" i="17"/>
  <c r="BP13" i="17"/>
  <c r="CF13" i="17"/>
  <c r="BR13" i="17"/>
  <c r="CB13" i="17"/>
  <c r="BS13" i="17"/>
  <c r="BT13" i="17"/>
  <c r="CF195" i="17"/>
  <c r="CU57" i="17"/>
  <c r="BS209" i="17"/>
  <c r="CW15" i="17"/>
  <c r="H140" i="17"/>
  <c r="I304" i="17"/>
  <c r="I306" i="17" s="1"/>
  <c r="AC269" i="17"/>
  <c r="BO208" i="17"/>
  <c r="CE104" i="17"/>
  <c r="BX56" i="17"/>
  <c r="S44" i="17"/>
  <c r="CA38" i="17"/>
  <c r="L10" i="17"/>
  <c r="BZ92" i="17"/>
  <c r="CG81" i="17"/>
  <c r="CA92" i="17"/>
  <c r="AJ193" i="17"/>
  <c r="CA193" i="17" s="1"/>
  <c r="BO92" i="17"/>
  <c r="BX91" i="17"/>
  <c r="BU91" i="17"/>
  <c r="CV81" i="17"/>
  <c r="CU56" i="17"/>
  <c r="CC44" i="17"/>
  <c r="BZ127" i="17"/>
  <c r="CV57" i="17"/>
  <c r="CG129" i="17"/>
  <c r="CE92" i="17"/>
  <c r="T85" i="17"/>
  <c r="BO15" i="17"/>
  <c r="BY91" i="17"/>
  <c r="CU98" i="17"/>
  <c r="BU81" i="17"/>
  <c r="BY197" i="17"/>
  <c r="T56" i="17"/>
  <c r="BV128" i="17"/>
  <c r="CG44" i="17"/>
  <c r="BN70" i="17"/>
  <c r="CE127" i="17"/>
  <c r="BN57" i="17"/>
  <c r="CT56" i="17"/>
  <c r="BQ198" i="17"/>
  <c r="CH80" i="17"/>
  <c r="AJ205" i="17"/>
  <c r="CA205" i="17" s="1"/>
  <c r="CC46" i="17"/>
  <c r="K68" i="17"/>
  <c r="CU38" i="17"/>
  <c r="CF115" i="17"/>
  <c r="BV69" i="17"/>
  <c r="CE205" i="17"/>
  <c r="J13" i="17"/>
  <c r="BW37" i="17"/>
  <c r="BH205" i="17"/>
  <c r="BH206" i="17"/>
  <c r="CQ212" i="17"/>
  <c r="AU211" i="17"/>
  <c r="AV199" i="17"/>
  <c r="CS214" i="17"/>
  <c r="BH209" i="17"/>
  <c r="CO212" i="17"/>
  <c r="CD213" i="17"/>
  <c r="BL227" i="17"/>
  <c r="BJ217" i="17"/>
  <c r="CA32" i="17"/>
  <c r="AV93" i="17"/>
  <c r="AW102" i="17"/>
  <c r="BO114" i="17"/>
  <c r="CW101" i="17"/>
  <c r="AW131" i="17"/>
  <c r="CQ136" i="17"/>
  <c r="CT127" i="17"/>
  <c r="BI133" i="17"/>
  <c r="L66" i="17"/>
  <c r="L43" i="17"/>
  <c r="L29" i="17"/>
  <c r="U24" i="17"/>
  <c r="U26" i="17"/>
  <c r="G98" i="17"/>
  <c r="CD197" i="17"/>
  <c r="BJ208" i="17"/>
  <c r="CU200" i="17"/>
  <c r="BT209" i="17"/>
  <c r="BL193" i="17"/>
  <c r="BS191" i="17"/>
  <c r="BN189" i="17"/>
  <c r="CE191" i="17"/>
  <c r="BM154" i="17"/>
  <c r="BN151" i="17"/>
  <c r="CB153" i="17"/>
  <c r="CO159" i="17"/>
  <c r="AR155" i="17"/>
  <c r="BD167" i="17"/>
  <c r="BY166" i="17"/>
  <c r="CB172" i="17"/>
  <c r="CW194" i="17"/>
  <c r="BR200" i="17"/>
  <c r="CS208" i="17"/>
  <c r="CF203" i="17"/>
  <c r="G211" i="17"/>
  <c r="BU208" i="17"/>
  <c r="CB215" i="17"/>
  <c r="BH227" i="17"/>
  <c r="BY224" i="17"/>
  <c r="AS227" i="17"/>
  <c r="BW32" i="17"/>
  <c r="CE147" i="17"/>
  <c r="BV163" i="17"/>
  <c r="T182" i="17"/>
  <c r="AT89" i="17"/>
  <c r="BN127" i="17"/>
  <c r="CR141" i="17"/>
  <c r="BV145" i="17"/>
  <c r="CX12" i="17"/>
  <c r="I99" i="17"/>
  <c r="P163" i="17"/>
  <c r="P86" i="17"/>
  <c r="CW98" i="17"/>
  <c r="BS134" i="17"/>
  <c r="CV133" i="17"/>
  <c r="Q86" i="17"/>
  <c r="S97" i="17"/>
  <c r="CH133" i="17"/>
  <c r="CG194" i="17"/>
  <c r="CW195" i="17"/>
  <c r="CU195" i="17"/>
  <c r="CE218" i="17"/>
  <c r="BP219" i="17"/>
  <c r="BO218" i="17"/>
  <c r="K185" i="17"/>
  <c r="K187" i="17"/>
  <c r="CC181" i="17"/>
  <c r="CC189" i="17"/>
  <c r="CC182" i="17"/>
  <c r="CD185" i="17"/>
  <c r="CD184" i="17"/>
  <c r="CB170" i="17"/>
  <c r="CB151" i="17"/>
  <c r="AR170" i="17"/>
  <c r="AR169" i="17"/>
  <c r="CI169" i="17" s="1"/>
  <c r="CP169" i="17"/>
  <c r="CC188" i="17"/>
  <c r="CS152" i="17"/>
  <c r="BM156" i="17"/>
  <c r="CH156" i="17"/>
  <c r="CH146" i="17"/>
  <c r="CB145" i="17"/>
  <c r="CB154" i="17"/>
  <c r="CB152" i="17"/>
  <c r="CB146" i="17"/>
  <c r="CU151" i="17"/>
  <c r="BD163" i="17"/>
  <c r="BH153" i="17"/>
  <c r="CE159" i="17"/>
  <c r="CE157" i="17"/>
  <c r="CD157" i="17"/>
  <c r="CD162" i="17"/>
  <c r="CD160" i="17"/>
  <c r="BT157" i="17"/>
  <c r="BT168" i="17"/>
  <c r="BT160" i="17"/>
  <c r="CW162" i="17"/>
  <c r="CW161" i="17"/>
  <c r="CW158" i="17"/>
  <c r="CW160" i="17"/>
  <c r="BZ161" i="17"/>
  <c r="CW170" i="17"/>
  <c r="CW169" i="17"/>
  <c r="CU176" i="17"/>
  <c r="CU172" i="17"/>
  <c r="CU173" i="17"/>
  <c r="BN171" i="17"/>
  <c r="BG193" i="17"/>
  <c r="CC184" i="17"/>
  <c r="AS151" i="17"/>
  <c r="AS155" i="17"/>
  <c r="BR145" i="17"/>
  <c r="BR146" i="17"/>
  <c r="BW145" i="17"/>
  <c r="BW146" i="17"/>
  <c r="BP146" i="17"/>
  <c r="BP156" i="17"/>
  <c r="AY154" i="17"/>
  <c r="AY159" i="17"/>
  <c r="BT156" i="17"/>
  <c r="CC157" i="17"/>
  <c r="CC160" i="17"/>
  <c r="CC158" i="17"/>
  <c r="BP177" i="17"/>
  <c r="BP169" i="17"/>
  <c r="BL185" i="17"/>
  <c r="BG187" i="17"/>
  <c r="AS189" i="17"/>
  <c r="CG182" i="17"/>
  <c r="AZ153" i="17"/>
  <c r="BS145" i="17"/>
  <c r="BS151" i="17"/>
  <c r="BS147" i="17"/>
  <c r="BS155" i="17"/>
  <c r="AY160" i="17"/>
  <c r="BH158" i="17"/>
  <c r="BD165" i="17"/>
  <c r="BD166" i="17"/>
  <c r="BY157" i="17"/>
  <c r="BY167" i="17"/>
  <c r="BY161" i="17"/>
  <c r="BY165" i="17"/>
  <c r="BY159" i="17"/>
  <c r="BY160" i="17"/>
  <c r="BD174" i="17"/>
  <c r="BJ174" i="17"/>
  <c r="BH177" i="17"/>
  <c r="BC171" i="17"/>
  <c r="BH181" i="17"/>
  <c r="BQ175" i="17"/>
  <c r="BL182" i="17"/>
  <c r="AY187" i="17"/>
  <c r="BD162" i="17"/>
  <c r="CE85" i="17"/>
  <c r="CR136" i="17"/>
  <c r="CC129" i="17"/>
  <c r="BZ96" i="17"/>
  <c r="CH61" i="17"/>
  <c r="BO49" i="17"/>
  <c r="BU108" i="17"/>
  <c r="CF61" i="17"/>
  <c r="BW108" i="17"/>
  <c r="K112" i="17"/>
  <c r="I127" i="17"/>
  <c r="G132" i="17"/>
  <c r="BN89" i="17"/>
  <c r="CS99" i="17"/>
  <c r="CR100" i="17"/>
  <c r="AT123" i="17"/>
  <c r="AR103" i="17"/>
  <c r="BR115" i="17"/>
  <c r="BP118" i="17"/>
  <c r="BO105" i="17"/>
  <c r="BP100" i="17"/>
  <c r="BS110" i="17"/>
  <c r="AW105" i="17"/>
  <c r="BQ108" i="17"/>
  <c r="CO97" i="17"/>
  <c r="CX97" i="17" s="1"/>
  <c r="CR130" i="17"/>
  <c r="CO117" i="17"/>
  <c r="AR126" i="17"/>
  <c r="CP129" i="17"/>
  <c r="CR134" i="17"/>
  <c r="CU132" i="17"/>
  <c r="AU134" i="17"/>
  <c r="AV139" i="17"/>
  <c r="AU141" i="17"/>
  <c r="BJ141" i="17"/>
  <c r="AR143" i="17"/>
  <c r="G138" i="17"/>
  <c r="U69" i="17"/>
  <c r="U44" i="17"/>
  <c r="L23" i="17"/>
  <c r="AV145" i="17"/>
  <c r="AT141" i="17"/>
  <c r="AR149" i="17"/>
  <c r="AW150" i="17"/>
  <c r="G112" i="17"/>
  <c r="G116" i="17"/>
  <c r="BB151" i="17"/>
  <c r="BI146" i="17"/>
  <c r="BK147" i="17"/>
  <c r="BB143" i="17"/>
  <c r="BE135" i="17"/>
  <c r="I149" i="17"/>
  <c r="CR197" i="17"/>
  <c r="CR201" i="17"/>
  <c r="BG212" i="17"/>
  <c r="AW208" i="17"/>
  <c r="BD215" i="17"/>
  <c r="CP213" i="17"/>
  <c r="P212" i="17"/>
  <c r="CF210" i="17"/>
  <c r="BD220" i="17"/>
  <c r="BU228" i="17"/>
  <c r="AV226" i="17"/>
  <c r="AR211" i="17"/>
  <c r="Q227" i="17"/>
  <c r="G226" i="17"/>
  <c r="AS188" i="17"/>
  <c r="BK189" i="17"/>
  <c r="BA193" i="17"/>
  <c r="BP192" i="17"/>
  <c r="BC198" i="17"/>
  <c r="AU198" i="17"/>
  <c r="BA200" i="17"/>
  <c r="BK203" i="17"/>
  <c r="CO196" i="17"/>
  <c r="CP198" i="17"/>
  <c r="G153" i="17"/>
  <c r="Q150" i="17"/>
  <c r="G157" i="17"/>
  <c r="J151" i="17"/>
  <c r="Q158" i="17"/>
  <c r="R154" i="17"/>
  <c r="G169" i="17"/>
  <c r="L169" i="17" s="1"/>
  <c r="H175" i="17"/>
  <c r="G191" i="17"/>
  <c r="R195" i="17"/>
  <c r="R127" i="17"/>
  <c r="AT104" i="17"/>
  <c r="CO93" i="17"/>
  <c r="BR102" i="17"/>
  <c r="BQ104" i="17"/>
  <c r="AS118" i="17"/>
  <c r="BB138" i="17"/>
  <c r="BR124" i="17"/>
  <c r="CH124" i="17"/>
  <c r="CU112" i="17"/>
  <c r="CX71" i="17"/>
  <c r="CX59" i="17"/>
  <c r="CX33" i="17"/>
  <c r="AW141" i="17"/>
  <c r="AS149" i="17"/>
  <c r="BS144" i="17"/>
  <c r="CT142" i="17"/>
  <c r="CO151" i="17"/>
  <c r="I90" i="17"/>
  <c r="H115" i="17"/>
  <c r="Q92" i="17"/>
  <c r="BL151" i="17"/>
  <c r="BT143" i="17"/>
  <c r="BA148" i="17"/>
  <c r="BJ146" i="17"/>
  <c r="BV138" i="17"/>
  <c r="H141" i="17"/>
  <c r="CR184" i="17"/>
  <c r="R198" i="17"/>
  <c r="BG205" i="17"/>
  <c r="AY200" i="17"/>
  <c r="BA209" i="17"/>
  <c r="BK204" i="17"/>
  <c r="AU206" i="17"/>
  <c r="AU214" i="17"/>
  <c r="AR205" i="17"/>
  <c r="CI205" i="17" s="1"/>
  <c r="S212" i="17"/>
  <c r="CO216" i="17"/>
  <c r="BV225" i="17"/>
  <c r="AS219" i="17"/>
  <c r="CR234" i="17"/>
  <c r="CQ87" i="17"/>
  <c r="CQ86" i="17"/>
  <c r="CH145" i="17"/>
  <c r="CF145" i="17"/>
  <c r="CT145" i="17"/>
  <c r="J145" i="17"/>
  <c r="CD145" i="17"/>
  <c r="S120" i="17"/>
  <c r="CB120" i="17"/>
  <c r="CG108" i="17"/>
  <c r="CF108" i="17"/>
  <c r="BY108" i="17"/>
  <c r="CE108" i="17"/>
  <c r="BZ108" i="17"/>
  <c r="CA108" i="17"/>
  <c r="BV108" i="17"/>
  <c r="BX96" i="17"/>
  <c r="BT96" i="17"/>
  <c r="BU96" i="17"/>
  <c r="BO85" i="17"/>
  <c r="CA85" i="17"/>
  <c r="BY73" i="17"/>
  <c r="BP73" i="17"/>
  <c r="J73" i="17"/>
  <c r="CE73" i="17"/>
  <c r="K61" i="17"/>
  <c r="BV61" i="17"/>
  <c r="BN61" i="17"/>
  <c r="CT61" i="17"/>
  <c r="CB61" i="17"/>
  <c r="CX61" i="17"/>
  <c r="BR61" i="17"/>
  <c r="CD61" i="17"/>
  <c r="BZ61" i="17"/>
  <c r="CF49" i="17"/>
  <c r="CH49" i="17"/>
  <c r="BX49" i="17"/>
  <c r="T49" i="17"/>
  <c r="CC49" i="17"/>
  <c r="CD49" i="17"/>
  <c r="BW49" i="17"/>
  <c r="CW49" i="17"/>
  <c r="CQ149" i="17"/>
  <c r="BJ150" i="17"/>
  <c r="AY145" i="17"/>
  <c r="BU142" i="17"/>
  <c r="CU61" i="17"/>
  <c r="BU85" i="17"/>
  <c r="BP85" i="17"/>
  <c r="CS206" i="17"/>
  <c r="CE120" i="17"/>
  <c r="BP61" i="17"/>
  <c r="BU49" i="17"/>
  <c r="CU49" i="17"/>
  <c r="BN128" i="17"/>
  <c r="CC61" i="17"/>
  <c r="BX108" i="17"/>
  <c r="S73" i="17"/>
  <c r="CD182" i="17"/>
  <c r="I167" i="17"/>
  <c r="K161" i="17"/>
  <c r="K162" i="17"/>
  <c r="J172" i="17"/>
  <c r="J173" i="17"/>
  <c r="J179" i="17"/>
  <c r="CW86" i="17"/>
  <c r="CT91" i="17"/>
  <c r="AT134" i="17"/>
  <c r="BV60" i="17"/>
  <c r="BO60" i="17"/>
  <c r="BS138" i="17"/>
  <c r="CU138" i="17"/>
  <c r="BK148" i="17"/>
  <c r="BR196" i="17"/>
  <c r="K210" i="17"/>
  <c r="CW208" i="17"/>
  <c r="BP220" i="17"/>
  <c r="CV61" i="17"/>
  <c r="CD108" i="17"/>
  <c r="BM171" i="17"/>
  <c r="CH191" i="17"/>
  <c r="BM199" i="17"/>
  <c r="AT153" i="17"/>
  <c r="BQ151" i="17"/>
  <c r="BQ148" i="17"/>
  <c r="CS154" i="17"/>
  <c r="AR157" i="17"/>
  <c r="CI157" i="17" s="1"/>
  <c r="BL158" i="17"/>
  <c r="AT159" i="17"/>
  <c r="BB161" i="17"/>
  <c r="BD161" i="17"/>
  <c r="AR164" i="17"/>
  <c r="CQ164" i="17"/>
  <c r="AR167" i="17"/>
  <c r="CO166" i="17"/>
  <c r="CO167" i="17"/>
  <c r="AT166" i="17"/>
  <c r="AU170" i="17"/>
  <c r="BB171" i="17"/>
  <c r="CO175" i="17"/>
  <c r="BV167" i="17"/>
  <c r="BI182" i="17"/>
  <c r="AR174" i="17"/>
  <c r="CE185" i="17"/>
  <c r="CE183" i="17"/>
  <c r="CE182" i="17"/>
  <c r="CT184" i="17"/>
  <c r="CT183" i="17"/>
  <c r="T162" i="17"/>
  <c r="T157" i="17"/>
  <c r="BN102" i="17"/>
  <c r="CB130" i="17"/>
  <c r="BZ83" i="17"/>
  <c r="BY83" i="17"/>
  <c r="S28" i="17"/>
  <c r="CC28" i="17"/>
  <c r="BO28" i="17"/>
  <c r="CV28" i="17"/>
  <c r="BX28" i="17"/>
  <c r="CT28" i="17"/>
  <c r="CH28" i="17"/>
  <c r="CF28" i="17"/>
  <c r="J28" i="17"/>
  <c r="CE28" i="17"/>
  <c r="BU28" i="17"/>
  <c r="CU28" i="17"/>
  <c r="T28" i="17"/>
  <c r="BW28" i="17"/>
  <c r="BR28" i="17"/>
  <c r="BT28" i="17"/>
  <c r="BZ28" i="17"/>
  <c r="BV16" i="17"/>
  <c r="BU16" i="17"/>
  <c r="CV16" i="17"/>
  <c r="CU16" i="17"/>
  <c r="L16" i="17"/>
  <c r="CD16" i="17"/>
  <c r="BR16" i="17"/>
  <c r="CG16" i="17"/>
  <c r="BX16" i="17"/>
  <c r="CH16" i="17"/>
  <c r="CT16" i="17"/>
  <c r="BZ16" i="17"/>
  <c r="BY16" i="17"/>
  <c r="BW16" i="17"/>
  <c r="BO16" i="17"/>
  <c r="CF16" i="17"/>
  <c r="CW16" i="17"/>
  <c r="BX208" i="17"/>
  <c r="BX206" i="17"/>
  <c r="CV207" i="17"/>
  <c r="AJ208" i="17"/>
  <c r="BS208" i="17"/>
  <c r="BS61" i="17"/>
  <c r="CH108" i="17"/>
  <c r="AX152" i="17"/>
  <c r="BR152" i="17"/>
  <c r="CB159" i="17"/>
  <c r="BG173" i="17"/>
  <c r="CE172" i="17"/>
  <c r="CE174" i="17"/>
  <c r="CE170" i="17"/>
  <c r="CE171" i="17"/>
  <c r="BB130" i="17"/>
  <c r="BN39" i="17"/>
  <c r="BP39" i="17"/>
  <c r="BO39" i="17"/>
  <c r="BX39" i="17"/>
  <c r="CH117" i="17"/>
  <c r="BX117" i="17"/>
  <c r="CF117" i="17"/>
  <c r="CC117" i="17"/>
  <c r="BU117" i="17"/>
  <c r="BY117" i="17"/>
  <c r="CA117" i="17"/>
  <c r="BZ117" i="17"/>
  <c r="CH105" i="17"/>
  <c r="BX105" i="17"/>
  <c r="S70" i="17"/>
  <c r="J70" i="17"/>
  <c r="CA70" i="17"/>
  <c r="CT70" i="17"/>
  <c r="CW70" i="17"/>
  <c r="BT70" i="17"/>
  <c r="BZ70" i="17"/>
  <c r="BO70" i="17"/>
  <c r="CC70" i="17"/>
  <c r="BV70" i="17"/>
  <c r="CD70" i="17"/>
  <c r="BY70" i="17"/>
  <c r="CE70" i="17"/>
  <c r="BV58" i="17"/>
  <c r="BY58" i="17"/>
  <c r="CH58" i="17"/>
  <c r="J58" i="17"/>
  <c r="BX46" i="17"/>
  <c r="BV46" i="17"/>
  <c r="T46" i="17"/>
  <c r="CE46" i="17"/>
  <c r="S46" i="17"/>
  <c r="CB46" i="17"/>
  <c r="BY46" i="17"/>
  <c r="BR46" i="17"/>
  <c r="CD46" i="17"/>
  <c r="K46" i="17"/>
  <c r="BS46" i="17"/>
  <c r="CH46" i="17"/>
  <c r="BZ46" i="17"/>
  <c r="CW46" i="17"/>
  <c r="BQ46" i="17"/>
  <c r="BR10" i="17"/>
  <c r="CV10" i="17"/>
  <c r="BV10" i="17"/>
  <c r="CD10" i="17"/>
  <c r="J10" i="17"/>
  <c r="CF10" i="17"/>
  <c r="T10" i="17"/>
  <c r="BW10" i="17"/>
  <c r="CE10" i="17"/>
  <c r="BN10" i="17"/>
  <c r="U10" i="17"/>
  <c r="CU10" i="17"/>
  <c r="BU10" i="17"/>
  <c r="CG10" i="17"/>
  <c r="BX10" i="17"/>
  <c r="CH10" i="17"/>
  <c r="K10" i="17"/>
  <c r="CX10" i="17"/>
  <c r="CE27" i="17"/>
  <c r="CG27" i="17"/>
  <c r="CU27" i="17"/>
  <c r="CF27" i="17"/>
  <c r="CD27" i="17"/>
  <c r="BP27" i="17"/>
  <c r="BN27" i="17"/>
  <c r="BS27" i="17"/>
  <c r="BU27" i="17"/>
  <c r="BY27" i="17"/>
  <c r="BV15" i="17"/>
  <c r="BS15" i="17"/>
  <c r="L15" i="17"/>
  <c r="J15" i="17"/>
  <c r="AS150" i="17"/>
  <c r="CV169" i="17"/>
  <c r="CV170" i="17"/>
  <c r="CG224" i="17"/>
  <c r="CG220" i="17"/>
  <c r="BR222" i="17"/>
  <c r="BR223" i="17"/>
  <c r="BR221" i="17"/>
  <c r="AF223" i="17"/>
  <c r="BG154" i="17"/>
  <c r="BP153" i="17"/>
  <c r="BK159" i="17"/>
  <c r="AV167" i="17"/>
  <c r="BI165" i="17"/>
  <c r="AZ171" i="17"/>
  <c r="CQ177" i="17"/>
  <c r="BY188" i="17"/>
  <c r="CO197" i="17"/>
  <c r="I186" i="17"/>
  <c r="I188" i="17"/>
  <c r="K192" i="17"/>
  <c r="CQ138" i="17"/>
  <c r="L27" i="17"/>
  <c r="CU145" i="17"/>
  <c r="BU147" i="17"/>
  <c r="BR173" i="17"/>
  <c r="CD187" i="17"/>
  <c r="BU145" i="17"/>
  <c r="BT158" i="17"/>
  <c r="CV230" i="17"/>
  <c r="BP182" i="17"/>
  <c r="AY158" i="17"/>
  <c r="CF197" i="17"/>
  <c r="BS210" i="17"/>
  <c r="BP145" i="17"/>
  <c r="BI185" i="17"/>
  <c r="BI186" i="17"/>
  <c r="S173" i="17"/>
  <c r="S174" i="17"/>
  <c r="Q125" i="17"/>
  <c r="Q123" i="17"/>
  <c r="AX93" i="17"/>
  <c r="AX94" i="17"/>
  <c r="BS91" i="17"/>
  <c r="AS119" i="17"/>
  <c r="BN120" i="17"/>
  <c r="CQ104" i="17"/>
  <c r="CQ100" i="17"/>
  <c r="CV107" i="17"/>
  <c r="CR114" i="17"/>
  <c r="CO122" i="17"/>
  <c r="CO131" i="17"/>
  <c r="BS101" i="17"/>
  <c r="BT101" i="17"/>
  <c r="CC101" i="17"/>
  <c r="T101" i="17"/>
  <c r="CF101" i="17"/>
  <c r="BZ101" i="17"/>
  <c r="S101" i="17"/>
  <c r="CB101" i="17"/>
  <c r="CD101" i="17"/>
  <c r="BY101" i="17"/>
  <c r="CS150" i="17"/>
  <c r="CS151" i="17"/>
  <c r="P98" i="17"/>
  <c r="P97" i="17"/>
  <c r="T139" i="17"/>
  <c r="T138" i="17"/>
  <c r="R145" i="17"/>
  <c r="T141" i="17"/>
  <c r="T142" i="17"/>
  <c r="AS206" i="17"/>
  <c r="AS205" i="17"/>
  <c r="J218" i="17"/>
  <c r="J217" i="17"/>
  <c r="AI180" i="17"/>
  <c r="AT190" i="17"/>
  <c r="AT191" i="17"/>
  <c r="CS189" i="17"/>
  <c r="CS187" i="17"/>
  <c r="CS182" i="17"/>
  <c r="CS186" i="17"/>
  <c r="AW100" i="17"/>
  <c r="AT105" i="17"/>
  <c r="AT107" i="17"/>
  <c r="BW66" i="17"/>
  <c r="BZ66" i="17"/>
  <c r="CT66" i="17"/>
  <c r="CV66" i="17"/>
  <c r="K66" i="17"/>
  <c r="CA66" i="17"/>
  <c r="CH66" i="17"/>
  <c r="BX66" i="17"/>
  <c r="T66" i="17"/>
  <c r="BO66" i="17"/>
  <c r="CW66" i="17"/>
  <c r="CE66" i="17"/>
  <c r="CD66" i="17"/>
  <c r="BY66" i="17"/>
  <c r="BN66" i="17"/>
  <c r="BU66" i="17"/>
  <c r="CF66" i="17"/>
  <c r="CB66" i="17"/>
  <c r="CU66" i="17"/>
  <c r="BV66" i="17"/>
  <c r="J66" i="17"/>
  <c r="BP66" i="17"/>
  <c r="BT66" i="17"/>
  <c r="BQ66" i="17"/>
  <c r="BS66" i="17"/>
  <c r="CG66" i="17"/>
  <c r="CX66" i="17"/>
  <c r="BR66" i="17"/>
  <c r="CC66" i="17"/>
  <c r="S66" i="17"/>
  <c r="CB11" i="17"/>
  <c r="CD11" i="17"/>
  <c r="L11" i="17"/>
  <c r="CA11" i="17"/>
  <c r="T11" i="17"/>
  <c r="CU11" i="17"/>
  <c r="BO11" i="17"/>
  <c r="BW11" i="17"/>
  <c r="BR11" i="17"/>
  <c r="BP11" i="17"/>
  <c r="CC11" i="17"/>
  <c r="CF11" i="17"/>
  <c r="BX11" i="17"/>
  <c r="BQ11" i="17"/>
  <c r="CG11" i="17"/>
  <c r="BN11" i="17"/>
  <c r="CX11" i="17"/>
  <c r="BU11" i="17"/>
  <c r="CW11" i="17"/>
  <c r="J11" i="17"/>
  <c r="CV11" i="17"/>
  <c r="BV11" i="17"/>
  <c r="BY11" i="17"/>
  <c r="K11" i="17"/>
  <c r="BT11" i="17"/>
  <c r="CE11" i="17"/>
  <c r="U11" i="17"/>
  <c r="BZ11" i="17"/>
  <c r="CH11" i="17"/>
  <c r="S11" i="17"/>
  <c r="BS11" i="17"/>
  <c r="CW138" i="17"/>
  <c r="CW139" i="17"/>
  <c r="CW141" i="17"/>
  <c r="CW134" i="17"/>
  <c r="CS143" i="17"/>
  <c r="CS144" i="17"/>
  <c r="H94" i="17"/>
  <c r="H98" i="17"/>
  <c r="H97" i="17"/>
  <c r="H96" i="17"/>
  <c r="H95" i="17"/>
  <c r="H93" i="17"/>
  <c r="J92" i="17"/>
  <c r="H90" i="17"/>
  <c r="H89" i="17"/>
  <c r="H91" i="17"/>
  <c r="J91" i="17"/>
  <c r="CA139" i="17"/>
  <c r="CA141" i="17"/>
  <c r="BF144" i="17"/>
  <c r="CA142" i="17"/>
  <c r="BF146" i="17"/>
  <c r="BF148" i="17"/>
  <c r="CC141" i="17"/>
  <c r="CC142" i="17"/>
  <c r="BH144" i="17"/>
  <c r="CC138" i="17"/>
  <c r="CC133" i="17"/>
  <c r="I144" i="17"/>
  <c r="K142" i="17"/>
  <c r="K140" i="17"/>
  <c r="I145" i="17"/>
  <c r="K138" i="17"/>
  <c r="K134" i="17"/>
  <c r="K139" i="17"/>
  <c r="CR168" i="17"/>
  <c r="CR171" i="17"/>
  <c r="CV163" i="17"/>
  <c r="CV164" i="17"/>
  <c r="CR169" i="17"/>
  <c r="CV167" i="17"/>
  <c r="CR170" i="17"/>
  <c r="CV168" i="17"/>
  <c r="CV166" i="17"/>
  <c r="CV162" i="17"/>
  <c r="CV161" i="17"/>
  <c r="T197" i="17"/>
  <c r="T195" i="17"/>
  <c r="T201" i="17"/>
  <c r="T194" i="17"/>
  <c r="T202" i="17"/>
  <c r="T196" i="17"/>
  <c r="J212" i="17"/>
  <c r="J211" i="17"/>
  <c r="J215" i="17"/>
  <c r="J208" i="17"/>
  <c r="J213" i="17"/>
  <c r="CG212" i="17"/>
  <c r="CG215" i="17"/>
  <c r="CG216" i="17"/>
  <c r="CG214" i="17"/>
  <c r="BR208" i="17"/>
  <c r="BR207" i="17"/>
  <c r="AI183" i="17"/>
  <c r="AT194" i="17"/>
  <c r="BO187" i="17"/>
  <c r="AT192" i="17"/>
  <c r="BC199" i="17"/>
  <c r="BC200" i="17"/>
  <c r="BU54" i="17"/>
  <c r="T54" i="17"/>
  <c r="BN54" i="17"/>
  <c r="CF54" i="17"/>
  <c r="BX54" i="17"/>
  <c r="CV54" i="17"/>
  <c r="CH54" i="17"/>
  <c r="CX54" i="17"/>
  <c r="K54" i="17"/>
  <c r="CE54" i="17"/>
  <c r="BS54" i="17"/>
  <c r="CB54" i="17"/>
  <c r="CA54" i="17"/>
  <c r="P113" i="17"/>
  <c r="P114" i="17"/>
  <c r="AV106" i="17"/>
  <c r="AV107" i="17"/>
  <c r="AS126" i="17"/>
  <c r="AS125" i="17"/>
  <c r="CU104" i="17"/>
  <c r="CU103" i="17"/>
  <c r="CP108" i="17"/>
  <c r="CT97" i="17"/>
  <c r="CT104" i="17"/>
  <c r="CT98" i="17"/>
  <c r="CT102" i="17"/>
  <c r="CT103" i="17"/>
  <c r="BQ129" i="17"/>
  <c r="AS133" i="17"/>
  <c r="AS139" i="17"/>
  <c r="BN132" i="17"/>
  <c r="BA131" i="17"/>
  <c r="BA130" i="17"/>
  <c r="BV130" i="17"/>
  <c r="BK142" i="17"/>
  <c r="BK137" i="17"/>
  <c r="BK134" i="17"/>
  <c r="BK132" i="17"/>
  <c r="BK136" i="17"/>
  <c r="BK139" i="17"/>
  <c r="BK135" i="17"/>
  <c r="I138" i="17"/>
  <c r="T136" i="17"/>
  <c r="BU136" i="17"/>
  <c r="CB136" i="17"/>
  <c r="BS136" i="17"/>
  <c r="BQ136" i="17"/>
  <c r="CV136" i="17"/>
  <c r="CE100" i="17"/>
  <c r="CG100" i="17"/>
  <c r="K100" i="17"/>
  <c r="J100" i="17"/>
  <c r="T100" i="17"/>
  <c r="BO100" i="17"/>
  <c r="CA100" i="17"/>
  <c r="BY100" i="17"/>
  <c r="BV100" i="17"/>
  <c r="BX100" i="17"/>
  <c r="CV100" i="17"/>
  <c r="BU100" i="17"/>
  <c r="BR100" i="17"/>
  <c r="CD100" i="17"/>
  <c r="CH100" i="17"/>
  <c r="BW100" i="17"/>
  <c r="CT100" i="17"/>
  <c r="CF100" i="17"/>
  <c r="CU100" i="17"/>
  <c r="CB100" i="17"/>
  <c r="BQ100" i="17"/>
  <c r="BZ100" i="17"/>
  <c r="CC100" i="17"/>
  <c r="CA65" i="17"/>
  <c r="CD65" i="17"/>
  <c r="BU65" i="17"/>
  <c r="CH65" i="17"/>
  <c r="CG65" i="17"/>
  <c r="T65" i="17"/>
  <c r="BQ65" i="17"/>
  <c r="BR65" i="17"/>
  <c r="CF65" i="17"/>
  <c r="CB65" i="17"/>
  <c r="CU65" i="17"/>
  <c r="BW65" i="17"/>
  <c r="K65" i="17"/>
  <c r="CW65" i="17"/>
  <c r="CE65" i="17"/>
  <c r="BY65" i="17"/>
  <c r="BN65" i="17"/>
  <c r="BZ65" i="17"/>
  <c r="CC65" i="17"/>
  <c r="CV65" i="17"/>
  <c r="CX65" i="17"/>
  <c r="BT65" i="17"/>
  <c r="S65" i="17"/>
  <c r="J65" i="17"/>
  <c r="BX65" i="17"/>
  <c r="CX45" i="17"/>
  <c r="CA22" i="17"/>
  <c r="CW22" i="17"/>
  <c r="CF22" i="17"/>
  <c r="BQ22" i="17"/>
  <c r="CC22" i="17"/>
  <c r="CH22" i="17"/>
  <c r="CV22" i="17"/>
  <c r="BU22" i="17"/>
  <c r="CX22" i="17"/>
  <c r="BZ22" i="17"/>
  <c r="T22" i="17"/>
  <c r="CT22" i="17"/>
  <c r="CD22" i="17"/>
  <c r="CE22" i="17"/>
  <c r="CB22" i="17"/>
  <c r="BY22" i="17"/>
  <c r="U22" i="17"/>
  <c r="BX22" i="17"/>
  <c r="S22" i="17"/>
  <c r="AU147" i="17"/>
  <c r="CP148" i="17"/>
  <c r="CP149" i="17"/>
  <c r="H100" i="17"/>
  <c r="H101" i="17"/>
  <c r="H102" i="17"/>
  <c r="H99" i="17"/>
  <c r="Q106" i="17"/>
  <c r="Q105" i="17"/>
  <c r="Q103" i="17"/>
  <c r="Q104" i="17"/>
  <c r="BE148" i="17"/>
  <c r="BE149" i="17"/>
  <c r="CB133" i="17"/>
  <c r="CB139" i="17"/>
  <c r="CB142" i="17"/>
  <c r="BG144" i="17"/>
  <c r="BG143" i="17"/>
  <c r="CR172" i="17"/>
  <c r="CC193" i="17"/>
  <c r="CC195" i="17"/>
  <c r="CC194" i="17"/>
  <c r="BH204" i="17"/>
  <c r="CC200" i="17"/>
  <c r="CC201" i="17"/>
  <c r="CC203" i="17"/>
  <c r="CC198" i="17"/>
  <c r="CG198" i="17"/>
  <c r="CG197" i="17"/>
  <c r="CG201" i="17"/>
  <c r="BL200" i="17"/>
  <c r="BY198" i="17"/>
  <c r="BD199" i="17"/>
  <c r="BY202" i="17"/>
  <c r="BD205" i="17"/>
  <c r="BY201" i="17"/>
  <c r="BY200" i="17"/>
  <c r="BY199" i="17"/>
  <c r="J197" i="17"/>
  <c r="J199" i="17"/>
  <c r="J198" i="17"/>
  <c r="J194" i="17"/>
  <c r="J195" i="17"/>
  <c r="J196" i="17"/>
  <c r="J193" i="17"/>
  <c r="CD205" i="17"/>
  <c r="CD209" i="17"/>
  <c r="CD207" i="17"/>
  <c r="CD211" i="17"/>
  <c r="BP207" i="17"/>
  <c r="BP210" i="17"/>
  <c r="AU218" i="17"/>
  <c r="CV221" i="17"/>
  <c r="CV220" i="17"/>
  <c r="CV224" i="17"/>
  <c r="CV225" i="17"/>
  <c r="CV227" i="17"/>
  <c r="CV222" i="17"/>
  <c r="CV223" i="17"/>
  <c r="CO227" i="17"/>
  <c r="CO228" i="17"/>
  <c r="BX226" i="17"/>
  <c r="BX222" i="17"/>
  <c r="BX225" i="17"/>
  <c r="BX221" i="17"/>
  <c r="BX220" i="17"/>
  <c r="BX223" i="17"/>
  <c r="BX224" i="17"/>
  <c r="BX228" i="17"/>
  <c r="AW225" i="17"/>
  <c r="AW223" i="17"/>
  <c r="K225" i="17"/>
  <c r="K224" i="17"/>
  <c r="I226" i="17"/>
  <c r="K221" i="17"/>
  <c r="K223" i="17"/>
  <c r="K220" i="17"/>
  <c r="K217" i="17"/>
  <c r="T140" i="17"/>
  <c r="AY146" i="17"/>
  <c r="AX115" i="17"/>
  <c r="BV112" i="17"/>
  <c r="T112" i="17"/>
  <c r="BL152" i="17"/>
  <c r="AX190" i="17"/>
  <c r="AW190" i="17"/>
  <c r="AW104" i="17"/>
  <c r="BR104" i="17"/>
  <c r="CO109" i="17"/>
  <c r="CX109" i="17" s="1"/>
  <c r="BT30" i="17"/>
  <c r="BJ176" i="17"/>
  <c r="BP191" i="17"/>
  <c r="AX108" i="17"/>
  <c r="BL199" i="17"/>
  <c r="BT100" i="17"/>
  <c r="CX31" i="17"/>
  <c r="H116" i="17"/>
  <c r="BW156" i="17"/>
  <c r="CF138" i="17"/>
  <c r="L22" i="17"/>
  <c r="BO35" i="17"/>
  <c r="AT93" i="17"/>
  <c r="AU193" i="17"/>
  <c r="AW123" i="17"/>
  <c r="BB142" i="17"/>
  <c r="BH183" i="17"/>
  <c r="BG189" i="17"/>
  <c r="BS100" i="17"/>
  <c r="BP65" i="17"/>
  <c r="CD196" i="17"/>
  <c r="CW181" i="17"/>
  <c r="CW187" i="17"/>
  <c r="CW183" i="17"/>
  <c r="CW188" i="17"/>
  <c r="CW192" i="17"/>
  <c r="CW190" i="17"/>
  <c r="G163" i="17"/>
  <c r="G160" i="17"/>
  <c r="G162" i="17"/>
  <c r="G161" i="17"/>
  <c r="Q179" i="17"/>
  <c r="T185" i="17"/>
  <c r="R190" i="17"/>
  <c r="R194" i="17"/>
  <c r="T184" i="17"/>
  <c r="T190" i="17"/>
  <c r="R189" i="17"/>
  <c r="R192" i="17"/>
  <c r="T188" i="17"/>
  <c r="T192" i="17"/>
  <c r="T191" i="17"/>
  <c r="T186" i="17"/>
  <c r="R115" i="17"/>
  <c r="AX100" i="17"/>
  <c r="AX101" i="17"/>
  <c r="CS92" i="17"/>
  <c r="AR118" i="17"/>
  <c r="AR114" i="17"/>
  <c r="AR113" i="17"/>
  <c r="AT114" i="17"/>
  <c r="AT115" i="17"/>
  <c r="AX104" i="17"/>
  <c r="AX106" i="17"/>
  <c r="CC130" i="17"/>
  <c r="BH138" i="17"/>
  <c r="U39" i="17"/>
  <c r="U37" i="17"/>
  <c r="BX150" i="17"/>
  <c r="CG150" i="17"/>
  <c r="BZ150" i="17"/>
  <c r="CT150" i="17"/>
  <c r="BR125" i="17"/>
  <c r="CB125" i="17"/>
  <c r="BU42" i="17"/>
  <c r="BN42" i="17"/>
  <c r="BZ42" i="17"/>
  <c r="CU42" i="17"/>
  <c r="CG42" i="17"/>
  <c r="CE42" i="17"/>
  <c r="S42" i="17"/>
  <c r="BW42" i="17"/>
  <c r="CH42" i="17"/>
  <c r="BY42" i="17"/>
  <c r="CA42" i="17"/>
  <c r="CF42" i="17"/>
  <c r="BP42" i="17"/>
  <c r="J42" i="17"/>
  <c r="BT42" i="17"/>
  <c r="BS42" i="17"/>
  <c r="CW42" i="17"/>
  <c r="BX42" i="17"/>
  <c r="K42" i="17"/>
  <c r="BV42" i="17"/>
  <c r="CX42" i="17"/>
  <c r="T42" i="17"/>
  <c r="BR42" i="17"/>
  <c r="CT42" i="17"/>
  <c r="CC42" i="17"/>
  <c r="P101" i="17"/>
  <c r="P117" i="17"/>
  <c r="P118" i="17"/>
  <c r="AZ151" i="17"/>
  <c r="AZ152" i="17"/>
  <c r="AZ150" i="17"/>
  <c r="CD138" i="17"/>
  <c r="CD141" i="17"/>
  <c r="CD139" i="17"/>
  <c r="CD142" i="17"/>
  <c r="BI147" i="17"/>
  <c r="BZ138" i="17"/>
  <c r="BE145" i="17"/>
  <c r="BZ142" i="17"/>
  <c r="BZ134" i="17"/>
  <c r="BZ143" i="17"/>
  <c r="BE143" i="17"/>
  <c r="BZ140" i="17"/>
  <c r="R148" i="17"/>
  <c r="R149" i="17"/>
  <c r="CV179" i="17"/>
  <c r="CR178" i="17"/>
  <c r="CV174" i="17"/>
  <c r="CV175" i="17"/>
  <c r="CV173" i="17"/>
  <c r="CR183" i="17"/>
  <c r="CV172" i="17"/>
  <c r="CV180" i="17"/>
  <c r="CR181" i="17"/>
  <c r="CR182" i="17"/>
  <c r="CV178" i="17"/>
  <c r="CV176" i="17"/>
  <c r="AI202" i="17"/>
  <c r="AT213" i="17"/>
  <c r="T218" i="17"/>
  <c r="T220" i="17"/>
  <c r="T227" i="17"/>
  <c r="T223" i="17"/>
  <c r="R228" i="17"/>
  <c r="T225" i="17"/>
  <c r="T224" i="17"/>
  <c r="T222" i="17"/>
  <c r="T226" i="17"/>
  <c r="T221" i="17"/>
  <c r="T217" i="17"/>
  <c r="T219" i="17"/>
  <c r="F270" i="17"/>
  <c r="AG270" i="17" s="1"/>
  <c r="CO94" i="17"/>
  <c r="BO65" i="17"/>
  <c r="CH182" i="17"/>
  <c r="CH185" i="17"/>
  <c r="CH192" i="17"/>
  <c r="BM190" i="17"/>
  <c r="BM186" i="17"/>
  <c r="BM191" i="17"/>
  <c r="BM184" i="17"/>
  <c r="BM187" i="17"/>
  <c r="CH184" i="17"/>
  <c r="BM189" i="17"/>
  <c r="BM188" i="17"/>
  <c r="BM185" i="17"/>
  <c r="CW145" i="17"/>
  <c r="CW156" i="17"/>
  <c r="CW153" i="17"/>
  <c r="CS156" i="17"/>
  <c r="CS153" i="17"/>
  <c r="CW151" i="17"/>
  <c r="BW151" i="17"/>
  <c r="BB153" i="17"/>
  <c r="BB152" i="17"/>
  <c r="BW154" i="17"/>
  <c r="BB154" i="17"/>
  <c r="BB157" i="17"/>
  <c r="BB158" i="17"/>
  <c r="BW153" i="17"/>
  <c r="BB160" i="17"/>
  <c r="AR159" i="17"/>
  <c r="AR163" i="17"/>
  <c r="BU161" i="17"/>
  <c r="AZ162" i="17"/>
  <c r="BU163" i="17"/>
  <c r="AZ165" i="17"/>
  <c r="AZ170" i="17"/>
  <c r="BU168" i="17"/>
  <c r="AZ168" i="17"/>
  <c r="AZ167" i="17"/>
  <c r="BU159" i="17"/>
  <c r="BU166" i="17"/>
  <c r="BT164" i="17"/>
  <c r="AY168" i="17"/>
  <c r="BT166" i="17"/>
  <c r="BT162" i="17"/>
  <c r="AY162" i="17"/>
  <c r="AY163" i="17"/>
  <c r="AY169" i="17"/>
  <c r="AY164" i="17"/>
  <c r="BT161" i="17"/>
  <c r="BT165" i="17"/>
  <c r="BT163" i="17"/>
  <c r="AY167" i="17"/>
  <c r="BT167" i="17"/>
  <c r="AY170" i="17"/>
  <c r="AY165" i="17"/>
  <c r="AY161" i="17"/>
  <c r="AY166" i="17"/>
  <c r="BL170" i="17"/>
  <c r="BL173" i="17"/>
  <c r="BL171" i="17"/>
  <c r="BL172" i="17"/>
  <c r="CW164" i="17"/>
  <c r="CW168" i="17"/>
  <c r="CS170" i="17"/>
  <c r="CS169" i="17"/>
  <c r="CS173" i="17"/>
  <c r="CW163" i="17"/>
  <c r="CS171" i="17"/>
  <c r="CS174" i="17"/>
  <c r="CS168" i="17"/>
  <c r="CW167" i="17"/>
  <c r="CS172" i="17"/>
  <c r="CW165" i="17"/>
  <c r="CW166" i="17"/>
  <c r="AS177" i="17"/>
  <c r="CS177" i="17"/>
  <c r="CS178" i="17"/>
  <c r="AY179" i="17"/>
  <c r="CP183" i="17"/>
  <c r="CD180" i="17"/>
  <c r="CD176" i="17"/>
  <c r="CD175" i="17"/>
  <c r="CD179" i="17"/>
  <c r="CD177" i="17"/>
  <c r="CD178" i="17"/>
  <c r="BI183" i="17"/>
  <c r="BI181" i="17"/>
  <c r="AU184" i="17"/>
  <c r="AU186" i="17"/>
  <c r="CB18" i="17"/>
  <c r="BP18" i="17"/>
  <c r="BO18" i="17"/>
  <c r="CC18" i="17"/>
  <c r="L18" i="17"/>
  <c r="CE18" i="17"/>
  <c r="K18" i="17"/>
  <c r="BY18" i="17"/>
  <c r="BZ18" i="17"/>
  <c r="CT18" i="17"/>
  <c r="BU18" i="17"/>
  <c r="CF18" i="17"/>
  <c r="U18" i="17"/>
  <c r="BQ18" i="17"/>
  <c r="J18" i="17"/>
  <c r="CU18" i="17"/>
  <c r="CV18" i="17"/>
  <c r="BT18" i="17"/>
  <c r="BX18" i="17"/>
  <c r="BW18" i="17"/>
  <c r="CH18" i="17"/>
  <c r="S18" i="17"/>
  <c r="T18" i="17"/>
  <c r="BN18" i="17"/>
  <c r="BS18" i="17"/>
  <c r="CW18" i="17"/>
  <c r="CD18" i="17"/>
  <c r="BR18" i="17"/>
  <c r="BV18" i="17"/>
  <c r="CA18" i="17"/>
  <c r="CG18" i="17"/>
  <c r="CX18" i="17"/>
  <c r="AW146" i="17"/>
  <c r="AW148" i="17"/>
  <c r="AW149" i="17"/>
  <c r="AW147" i="17"/>
  <c r="CP142" i="17"/>
  <c r="CT141" i="17"/>
  <c r="CT138" i="17"/>
  <c r="CT139" i="17"/>
  <c r="CP144" i="17"/>
  <c r="CT133" i="17"/>
  <c r="CT134" i="17"/>
  <c r="CT140" i="17"/>
  <c r="I102" i="17"/>
  <c r="I101" i="17"/>
  <c r="I103" i="17"/>
  <c r="I100" i="17"/>
  <c r="R107" i="17"/>
  <c r="R105" i="17"/>
  <c r="R104" i="17"/>
  <c r="AY147" i="17"/>
  <c r="AY149" i="17"/>
  <c r="AY148" i="17"/>
  <c r="BE146" i="17"/>
  <c r="BU139" i="17"/>
  <c r="BU134" i="17"/>
  <c r="AZ145" i="17"/>
  <c r="AZ142" i="17"/>
  <c r="BU141" i="17"/>
  <c r="BU140" i="17"/>
  <c r="BU138" i="17"/>
  <c r="P134" i="17"/>
  <c r="P131" i="17"/>
  <c r="G145" i="17"/>
  <c r="L145" i="17" s="1"/>
  <c r="G144" i="17"/>
  <c r="G142" i="17"/>
  <c r="G143" i="17"/>
  <c r="CR198" i="17"/>
  <c r="CR199" i="17"/>
  <c r="CR200" i="17"/>
  <c r="BV195" i="17"/>
  <c r="BV193" i="17"/>
  <c r="BV194" i="17"/>
  <c r="BA201" i="17"/>
  <c r="BA202" i="17"/>
  <c r="BV203" i="17"/>
  <c r="BX196" i="17"/>
  <c r="BX198" i="17"/>
  <c r="BC204" i="17"/>
  <c r="BX201" i="17"/>
  <c r="BC205" i="17"/>
  <c r="BX199" i="17"/>
  <c r="CR206" i="17"/>
  <c r="CR207" i="17"/>
  <c r="CR208" i="17"/>
  <c r="CR209" i="17"/>
  <c r="AT205" i="17"/>
  <c r="AT206" i="17"/>
  <c r="AT208" i="17"/>
  <c r="AI198" i="17"/>
  <c r="Q212" i="17"/>
  <c r="Q214" i="17"/>
  <c r="Q218" i="17"/>
  <c r="BD219" i="17"/>
  <c r="CR213" i="17"/>
  <c r="CV209" i="17"/>
  <c r="CR212" i="17"/>
  <c r="CR211" i="17"/>
  <c r="CV210" i="17"/>
  <c r="CV208" i="17"/>
  <c r="CV214" i="17"/>
  <c r="CR214" i="17"/>
  <c r="CV212" i="17"/>
  <c r="CR218" i="17"/>
  <c r="BQ201" i="17"/>
  <c r="BQ200" i="17"/>
  <c r="CW217" i="17"/>
  <c r="CW219" i="17"/>
  <c r="CW221" i="17"/>
  <c r="CW218" i="17"/>
  <c r="CR221" i="17"/>
  <c r="CP225" i="17"/>
  <c r="CP222" i="17"/>
  <c r="CO224" i="17"/>
  <c r="BY228" i="17"/>
  <c r="BY222" i="17"/>
  <c r="BY226" i="17"/>
  <c r="BY223" i="17"/>
  <c r="BY220" i="17"/>
  <c r="BA226" i="17"/>
  <c r="AY224" i="17"/>
  <c r="AT226" i="17"/>
  <c r="R223" i="17"/>
  <c r="G218" i="17"/>
  <c r="P220" i="17"/>
  <c r="P216" i="17"/>
  <c r="CF223" i="17"/>
  <c r="CF226" i="17"/>
  <c r="CF222" i="17"/>
  <c r="CF221" i="17"/>
  <c r="CF227" i="17"/>
  <c r="BQ221" i="17"/>
  <c r="BQ224" i="17"/>
  <c r="BQ226" i="17"/>
  <c r="BQ225" i="17"/>
  <c r="BQ222" i="17"/>
  <c r="S228" i="17"/>
  <c r="S224" i="17"/>
  <c r="S223" i="17"/>
  <c r="S226" i="17"/>
  <c r="S222" i="17"/>
  <c r="CS145" i="17"/>
  <c r="CA35" i="17"/>
  <c r="CB189" i="17"/>
  <c r="AY151" i="17"/>
  <c r="AT183" i="17"/>
  <c r="CB190" i="17"/>
  <c r="AR161" i="17"/>
  <c r="CT108" i="17"/>
  <c r="BS143" i="17"/>
  <c r="S100" i="17"/>
  <c r="CO153" i="17"/>
  <c r="BE152" i="17"/>
  <c r="AX113" i="17"/>
  <c r="AU113" i="17"/>
  <c r="CW144" i="17"/>
  <c r="CX56" i="17"/>
  <c r="BT140" i="17"/>
  <c r="AY202" i="17"/>
  <c r="BG209" i="17"/>
  <c r="BV211" i="17"/>
  <c r="CT211" i="17"/>
  <c r="CP223" i="17"/>
  <c r="AR179" i="17"/>
  <c r="J220" i="17"/>
  <c r="BQ35" i="17"/>
  <c r="BO101" i="17"/>
  <c r="BG188" i="17"/>
  <c r="AV103" i="17"/>
  <c r="BQ223" i="17"/>
  <c r="BB136" i="17"/>
  <c r="BO110" i="17"/>
  <c r="K144" i="17"/>
  <c r="BS65" i="17"/>
  <c r="BJ197" i="17"/>
  <c r="BS140" i="17"/>
  <c r="AR160" i="17"/>
  <c r="R191" i="17"/>
  <c r="CG165" i="17"/>
  <c r="J219" i="17"/>
  <c r="CA140" i="17"/>
  <c r="BT35" i="17"/>
  <c r="AS140" i="17"/>
  <c r="CB191" i="17"/>
  <c r="BO96" i="17"/>
  <c r="AT222" i="17"/>
  <c r="BF147" i="17"/>
  <c r="Q154" i="17"/>
  <c r="AT154" i="17"/>
  <c r="K141" i="17"/>
  <c r="AT186" i="17"/>
  <c r="BA169" i="17"/>
  <c r="AT163" i="17"/>
  <c r="AR218" i="17"/>
  <c r="BL190" i="17"/>
  <c r="BL191" i="17"/>
  <c r="BL189" i="17"/>
  <c r="BV183" i="17"/>
  <c r="BV192" i="17"/>
  <c r="BV191" i="17"/>
  <c r="BV188" i="17"/>
  <c r="BV185" i="17"/>
  <c r="BV190" i="17"/>
  <c r="BV184" i="17"/>
  <c r="BA194" i="17"/>
  <c r="BV189" i="17"/>
  <c r="BV187" i="17"/>
  <c r="AI184" i="17"/>
  <c r="AT195" i="17"/>
  <c r="J152" i="17"/>
  <c r="J156" i="17"/>
  <c r="J153" i="17"/>
  <c r="H150" i="17"/>
  <c r="H158" i="17"/>
  <c r="H153" i="17"/>
  <c r="H155" i="17"/>
  <c r="BO120" i="17"/>
  <c r="AR107" i="17"/>
  <c r="AR111" i="17"/>
  <c r="CW118" i="17"/>
  <c r="CW109" i="17"/>
  <c r="AU139" i="17"/>
  <c r="AU135" i="17"/>
  <c r="U51" i="17"/>
  <c r="U56" i="17"/>
  <c r="U50" i="17"/>
  <c r="BY89" i="17"/>
  <c r="CG89" i="17"/>
  <c r="S89" i="17"/>
  <c r="BV89" i="17"/>
  <c r="CD89" i="17"/>
  <c r="CH89" i="17"/>
  <c r="CA89" i="17"/>
  <c r="CC89" i="17"/>
  <c r="J89" i="17"/>
  <c r="T89" i="17"/>
  <c r="BX89" i="17"/>
  <c r="K89" i="17"/>
  <c r="CF89" i="17"/>
  <c r="BO89" i="17"/>
  <c r="CE89" i="17"/>
  <c r="BP89" i="17"/>
  <c r="P105" i="17"/>
  <c r="P106" i="17"/>
  <c r="CH142" i="17"/>
  <c r="BM143" i="17"/>
  <c r="CH141" i="17"/>
  <c r="BM136" i="17"/>
  <c r="BM140" i="17"/>
  <c r="BM137" i="17"/>
  <c r="CR156" i="17"/>
  <c r="CV145" i="17"/>
  <c r="CV146" i="17"/>
  <c r="CV153" i="17"/>
  <c r="CV152" i="17"/>
  <c r="CV156" i="17"/>
  <c r="R141" i="17"/>
  <c r="BO193" i="17"/>
  <c r="AT202" i="17"/>
  <c r="BO198" i="17"/>
  <c r="BO199" i="17"/>
  <c r="BO204" i="17"/>
  <c r="BO202" i="17"/>
  <c r="BO195" i="17"/>
  <c r="BO200" i="17"/>
  <c r="AT200" i="17"/>
  <c r="AT199" i="17"/>
  <c r="AT203" i="17"/>
  <c r="AT201" i="17"/>
  <c r="BO203" i="17"/>
  <c r="AT204" i="17"/>
  <c r="AI193" i="17"/>
  <c r="BZ194" i="17" s="1"/>
  <c r="BO201" i="17"/>
  <c r="BO196" i="17"/>
  <c r="BO194" i="17"/>
  <c r="BO197" i="17"/>
  <c r="BM210" i="17"/>
  <c r="BM208" i="17"/>
  <c r="BM207" i="17"/>
  <c r="BM209" i="17"/>
  <c r="BG211" i="17"/>
  <c r="CV101" i="17"/>
  <c r="BJ179" i="17"/>
  <c r="BJ173" i="17"/>
  <c r="BJ177" i="17"/>
  <c r="CT172" i="17"/>
  <c r="CT177" i="17"/>
  <c r="CT171" i="17"/>
  <c r="CT173" i="17"/>
  <c r="CT178" i="17"/>
  <c r="CP179" i="17"/>
  <c r="CP178" i="17"/>
  <c r="CT170" i="17"/>
  <c r="CP175" i="17"/>
  <c r="CP177" i="17"/>
  <c r="CP176" i="17"/>
  <c r="BX172" i="17"/>
  <c r="BC181" i="17"/>
  <c r="BX174" i="17"/>
  <c r="BX173" i="17"/>
  <c r="BC182" i="17"/>
  <c r="BX171" i="17"/>
  <c r="BX176" i="17"/>
  <c r="BC178" i="17"/>
  <c r="AV181" i="17"/>
  <c r="AY183" i="17"/>
  <c r="BA187" i="17"/>
  <c r="BA191" i="17"/>
  <c r="BA189" i="17"/>
  <c r="BA188" i="17"/>
  <c r="BA190" i="17"/>
  <c r="AY191" i="17"/>
  <c r="AY189" i="17"/>
  <c r="AF184" i="17"/>
  <c r="AR193" i="17"/>
  <c r="CI193" i="17" s="1"/>
  <c r="AR186" i="17"/>
  <c r="BL196" i="17"/>
  <c r="BL194" i="17"/>
  <c r="BL195" i="17"/>
  <c r="AI185" i="17"/>
  <c r="AT196" i="17"/>
  <c r="AR199" i="17"/>
  <c r="CP184" i="17"/>
  <c r="CP188" i="17"/>
  <c r="CP186" i="17"/>
  <c r="CP189" i="17"/>
  <c r="CP187" i="17"/>
  <c r="CP185" i="17"/>
  <c r="CT192" i="17"/>
  <c r="CT189" i="17"/>
  <c r="CT191" i="17"/>
  <c r="CP193" i="17"/>
  <c r="CP196" i="17"/>
  <c r="CP197" i="17"/>
  <c r="CP191" i="17"/>
  <c r="CP190" i="17"/>
  <c r="CT187" i="17"/>
  <c r="CT186" i="17"/>
  <c r="CP192" i="17"/>
  <c r="CQ195" i="17"/>
  <c r="CQ194" i="17"/>
  <c r="CQ187" i="17"/>
  <c r="CP201" i="17"/>
  <c r="CP200" i="17"/>
  <c r="I152" i="17"/>
  <c r="I150" i="17"/>
  <c r="G158" i="17"/>
  <c r="G159" i="17"/>
  <c r="S164" i="17"/>
  <c r="S160" i="17"/>
  <c r="S158" i="17"/>
  <c r="G197" i="17"/>
  <c r="G196" i="17"/>
  <c r="BN90" i="17"/>
  <c r="AS94" i="17"/>
  <c r="AV99" i="17"/>
  <c r="AV100" i="17"/>
  <c r="AS104" i="17"/>
  <c r="AS99" i="17"/>
  <c r="CR99" i="17"/>
  <c r="CR96" i="17"/>
  <c r="CV91" i="17"/>
  <c r="CR89" i="17"/>
  <c r="AU104" i="17"/>
  <c r="AU110" i="17"/>
  <c r="AU109" i="17"/>
  <c r="AS106" i="17"/>
  <c r="AS105" i="17"/>
  <c r="AV116" i="17"/>
  <c r="AT111" i="17"/>
  <c r="CQ123" i="17"/>
  <c r="CV102" i="17"/>
  <c r="CV103" i="17"/>
  <c r="CR106" i="17"/>
  <c r="CV97" i="17"/>
  <c r="CV108" i="17"/>
  <c r="CV104" i="17"/>
  <c r="CW129" i="17"/>
  <c r="CW132" i="17"/>
  <c r="CS133" i="17"/>
  <c r="CW128" i="17"/>
  <c r="CW127" i="17"/>
  <c r="CF149" i="17"/>
  <c r="CG149" i="17"/>
  <c r="BQ149" i="17"/>
  <c r="BY149" i="17"/>
  <c r="BU149" i="17"/>
  <c r="CD149" i="17"/>
  <c r="CU149" i="17"/>
  <c r="J149" i="17"/>
  <c r="BR149" i="17"/>
  <c r="T149" i="17"/>
  <c r="CV149" i="17"/>
  <c r="BS149" i="17"/>
  <c r="BN149" i="17"/>
  <c r="CC112" i="17"/>
  <c r="BZ112" i="17"/>
  <c r="BQ112" i="17"/>
  <c r="CT112" i="17"/>
  <c r="BX112" i="17"/>
  <c r="CD112" i="17"/>
  <c r="BY112" i="17"/>
  <c r="BN112" i="17"/>
  <c r="CA112" i="17"/>
  <c r="CH112" i="17"/>
  <c r="BT112" i="17"/>
  <c r="CF112" i="17"/>
  <c r="J112" i="17"/>
  <c r="CE112" i="17"/>
  <c r="BP112" i="17"/>
  <c r="BW112" i="17"/>
  <c r="CG112" i="17"/>
  <c r="CB112" i="17"/>
  <c r="BU112" i="17"/>
  <c r="CV112" i="17"/>
  <c r="BX77" i="17"/>
  <c r="S77" i="17"/>
  <c r="CD77" i="17"/>
  <c r="CE77" i="17"/>
  <c r="CW77" i="17"/>
  <c r="CH77" i="17"/>
  <c r="CA77" i="17"/>
  <c r="CG77" i="17"/>
  <c r="BY77" i="17"/>
  <c r="BN77" i="17"/>
  <c r="BO77" i="17"/>
  <c r="BQ77" i="17"/>
  <c r="BU77" i="17"/>
  <c r="CV77" i="17"/>
  <c r="BV77" i="17"/>
  <c r="CF77" i="17"/>
  <c r="BZ77" i="17"/>
  <c r="K77" i="17"/>
  <c r="BP77" i="17"/>
  <c r="BR77" i="17"/>
  <c r="BW77" i="17"/>
  <c r="CB77" i="17"/>
  <c r="T77" i="17"/>
  <c r="CX77" i="17"/>
  <c r="CU77" i="17"/>
  <c r="BS77" i="17"/>
  <c r="BT77" i="17"/>
  <c r="J77" i="17"/>
  <c r="CC77" i="17"/>
  <c r="CT77" i="17"/>
  <c r="J41" i="17"/>
  <c r="CB41" i="17"/>
  <c r="CC41" i="17"/>
  <c r="CG41" i="17"/>
  <c r="CV41" i="17"/>
  <c r="BS41" i="17"/>
  <c r="CA41" i="17"/>
  <c r="BU41" i="17"/>
  <c r="BX41" i="17"/>
  <c r="BT41" i="17"/>
  <c r="CT41" i="17"/>
  <c r="CE41" i="17"/>
  <c r="BP41" i="17"/>
  <c r="BR41" i="17"/>
  <c r="CH41" i="17"/>
  <c r="CF41" i="17"/>
  <c r="T41" i="17"/>
  <c r="BV41" i="17"/>
  <c r="BW41" i="17"/>
  <c r="CU41" i="17"/>
  <c r="CW41" i="17"/>
  <c r="BN41" i="17"/>
  <c r="BO41" i="17"/>
  <c r="K41" i="17"/>
  <c r="CD41" i="17"/>
  <c r="S41" i="17"/>
  <c r="BZ41" i="17"/>
  <c r="BQ41" i="17"/>
  <c r="BY41" i="17"/>
  <c r="CF34" i="17"/>
  <c r="CT34" i="17"/>
  <c r="CV34" i="17"/>
  <c r="BZ34" i="17"/>
  <c r="BS34" i="17"/>
  <c r="BR34" i="17"/>
  <c r="CD34" i="17"/>
  <c r="CU34" i="17"/>
  <c r="BX34" i="17"/>
  <c r="CE34" i="17"/>
  <c r="CA34" i="17"/>
  <c r="BP34" i="17"/>
  <c r="CG34" i="17"/>
  <c r="BT34" i="17"/>
  <c r="J34" i="17"/>
  <c r="CB34" i="17"/>
  <c r="BN34" i="17"/>
  <c r="S34" i="17"/>
  <c r="CH34" i="17"/>
  <c r="CX34" i="17"/>
  <c r="CW34" i="17"/>
  <c r="T34" i="17"/>
  <c r="K34" i="17"/>
  <c r="CC34" i="17"/>
  <c r="BY34" i="17"/>
  <c r="BQ34" i="17"/>
  <c r="BU34" i="17"/>
  <c r="BW34" i="17"/>
  <c r="BV34" i="17"/>
  <c r="AR144" i="17"/>
  <c r="AW145" i="17"/>
  <c r="BR144" i="17"/>
  <c r="CP145" i="17"/>
  <c r="CP146" i="17"/>
  <c r="I93" i="17"/>
  <c r="I95" i="17"/>
  <c r="I87" i="17"/>
  <c r="I89" i="17"/>
  <c r="K90" i="17"/>
  <c r="K96" i="17"/>
  <c r="I96" i="17"/>
  <c r="I91" i="17"/>
  <c r="I94" i="17"/>
  <c r="K92" i="17"/>
  <c r="K91" i="17"/>
  <c r="I88" i="17"/>
  <c r="H109" i="17"/>
  <c r="H110" i="17"/>
  <c r="S90" i="17"/>
  <c r="Q87" i="17"/>
  <c r="Q98" i="17"/>
  <c r="Q93" i="17"/>
  <c r="Q96" i="17"/>
  <c r="Q95" i="17"/>
  <c r="Q89" i="17"/>
  <c r="Q94" i="17"/>
  <c r="Q91" i="17"/>
  <c r="Q97" i="17"/>
  <c r="Q108" i="17"/>
  <c r="S102" i="17"/>
  <c r="Q109" i="17"/>
  <c r="S108" i="17"/>
  <c r="S103" i="17"/>
  <c r="Q107" i="17"/>
  <c r="S104" i="17"/>
  <c r="BG148" i="17"/>
  <c r="BG147" i="17"/>
  <c r="BY139" i="17"/>
  <c r="BY138" i="17"/>
  <c r="BD145" i="17"/>
  <c r="BY141" i="17"/>
  <c r="BD144" i="17"/>
  <c r="BY142" i="17"/>
  <c r="J138" i="17"/>
  <c r="J134" i="17"/>
  <c r="H145" i="17"/>
  <c r="H142" i="17"/>
  <c r="H144" i="17"/>
  <c r="J141" i="17"/>
  <c r="J139" i="17"/>
  <c r="J142" i="17"/>
  <c r="J140" i="17"/>
  <c r="S134" i="17"/>
  <c r="S140" i="17"/>
  <c r="Q145" i="17"/>
  <c r="S141" i="17"/>
  <c r="S142" i="17"/>
  <c r="S139" i="17"/>
  <c r="Q142" i="17"/>
  <c r="S138" i="17"/>
  <c r="S143" i="17"/>
  <c r="R201" i="17"/>
  <c r="CW197" i="17"/>
  <c r="CW196" i="17"/>
  <c r="CW202" i="17"/>
  <c r="CW203" i="17"/>
  <c r="CS207" i="17"/>
  <c r="CS203" i="17"/>
  <c r="CS201" i="17"/>
  <c r="CS202" i="17"/>
  <c r="CW204" i="17"/>
  <c r="CS204" i="17"/>
  <c r="CW201" i="17"/>
  <c r="AS207" i="17"/>
  <c r="AS208" i="17"/>
  <c r="AU213" i="17"/>
  <c r="CO211" i="17"/>
  <c r="P210" i="17"/>
  <c r="CE212" i="17"/>
  <c r="CE211" i="17"/>
  <c r="CU227" i="17"/>
  <c r="CQ228" i="17"/>
  <c r="BU222" i="17"/>
  <c r="BU218" i="17"/>
  <c r="BU219" i="17"/>
  <c r="BU221" i="17"/>
  <c r="AU224" i="17"/>
  <c r="R227" i="17"/>
  <c r="P224" i="17"/>
  <c r="P221" i="17"/>
  <c r="P223" i="17"/>
  <c r="AI222" i="17"/>
  <c r="CO150" i="17"/>
  <c r="CT179" i="17"/>
  <c r="BG195" i="17"/>
  <c r="BW136" i="17"/>
  <c r="BM182" i="17"/>
  <c r="CH179" i="17"/>
  <c r="AW153" i="17"/>
  <c r="AW154" i="17"/>
  <c r="AW152" i="17"/>
  <c r="AW151" i="17"/>
  <c r="AU155" i="17"/>
  <c r="AU153" i="17"/>
  <c r="BI154" i="17"/>
  <c r="CD151" i="17"/>
  <c r="CD153" i="17"/>
  <c r="CD156" i="17"/>
  <c r="BI155" i="17"/>
  <c r="BI156" i="17"/>
  <c r="AZ159" i="17"/>
  <c r="AZ154" i="17"/>
  <c r="BU151" i="17"/>
  <c r="AZ155" i="17"/>
  <c r="BU156" i="17"/>
  <c r="BD158" i="17"/>
  <c r="BD159" i="17"/>
  <c r="BD160" i="17"/>
  <c r="BE162" i="17"/>
  <c r="BE160" i="17"/>
  <c r="BE161" i="17"/>
  <c r="BE159" i="17"/>
  <c r="BA162" i="17"/>
  <c r="BA161" i="17"/>
  <c r="BA164" i="17"/>
  <c r="BA165" i="17"/>
  <c r="BA163" i="17"/>
  <c r="AR166" i="17"/>
  <c r="AR165" i="17"/>
  <c r="AR168" i="17"/>
  <c r="BW163" i="17"/>
  <c r="BB163" i="17"/>
  <c r="BW162" i="17"/>
  <c r="AI164" i="17"/>
  <c r="BE166" i="17" s="1"/>
  <c r="AT173" i="17"/>
  <c r="BK173" i="17"/>
  <c r="BK170" i="17"/>
  <c r="BK175" i="17"/>
  <c r="BK174" i="17"/>
  <c r="BK177" i="17"/>
  <c r="BK176" i="17"/>
  <c r="BK178" i="17"/>
  <c r="BQ170" i="17"/>
  <c r="BQ174" i="17"/>
  <c r="BQ180" i="17"/>
  <c r="BQ171" i="17"/>
  <c r="BQ169" i="17"/>
  <c r="AV171" i="17"/>
  <c r="AX177" i="17"/>
  <c r="AX170" i="17"/>
  <c r="AX171" i="17"/>
  <c r="AX175" i="17"/>
  <c r="BS177" i="17"/>
  <c r="BS176" i="17"/>
  <c r="BS175" i="17"/>
  <c r="BS178" i="17"/>
  <c r="BS180" i="17"/>
  <c r="AX178" i="17"/>
  <c r="AX176" i="17"/>
  <c r="AZ185" i="17"/>
  <c r="AZ184" i="17"/>
  <c r="BO141" i="17"/>
  <c r="BO142" i="17"/>
  <c r="AT144" i="17"/>
  <c r="BO138" i="17"/>
  <c r="BO140" i="17"/>
  <c r="AT138" i="17"/>
  <c r="CP147" i="17"/>
  <c r="I116" i="17"/>
  <c r="R112" i="17"/>
  <c r="BA147" i="17"/>
  <c r="CG141" i="17"/>
  <c r="CG142" i="17"/>
  <c r="CG138" i="17"/>
  <c r="CG134" i="17"/>
  <c r="CG139" i="17"/>
  <c r="BL144" i="17"/>
  <c r="BL145" i="17"/>
  <c r="G152" i="17"/>
  <c r="P144" i="17"/>
  <c r="P140" i="17"/>
  <c r="P141" i="17"/>
  <c r="P137" i="17"/>
  <c r="P143" i="17"/>
  <c r="CV198" i="17"/>
  <c r="CV196" i="17"/>
  <c r="CV202" i="17"/>
  <c r="CV195" i="17"/>
  <c r="CR203" i="17"/>
  <c r="CV197" i="17"/>
  <c r="CV193" i="17"/>
  <c r="CV204" i="17"/>
  <c r="CV199" i="17"/>
  <c r="CV200" i="17"/>
  <c r="CV201" i="17"/>
  <c r="CR204" i="17"/>
  <c r="AJ195" i="17"/>
  <c r="BS196" i="17"/>
  <c r="BS198" i="17"/>
  <c r="AS211" i="17"/>
  <c r="BG213" i="17"/>
  <c r="BG214" i="17"/>
  <c r="CH205" i="17"/>
  <c r="CH206" i="17"/>
  <c r="CH214" i="17"/>
  <c r="BM215" i="17"/>
  <c r="CH207" i="17"/>
  <c r="CH209" i="17"/>
  <c r="CB214" i="17"/>
  <c r="CB213" i="17"/>
  <c r="BG216" i="17"/>
  <c r="CB207" i="17"/>
  <c r="CB210" i="17"/>
  <c r="CB208" i="17"/>
  <c r="CB211" i="17"/>
  <c r="BG215" i="17"/>
  <c r="CB216" i="17"/>
  <c r="CB212" i="17"/>
  <c r="AR185" i="17"/>
  <c r="CC140" i="17"/>
  <c r="BO108" i="17"/>
  <c r="AU179" i="17"/>
  <c r="AV158" i="17"/>
  <c r="AV164" i="17"/>
  <c r="CP162" i="17"/>
  <c r="BL168" i="17"/>
  <c r="CX83" i="17"/>
  <c r="BR142" i="17"/>
  <c r="BU178" i="17"/>
  <c r="CV148" i="17"/>
  <c r="BP53" i="17"/>
  <c r="BI144" i="17"/>
  <c r="BD157" i="17"/>
  <c r="CB140" i="17"/>
  <c r="R204" i="17"/>
  <c r="BE142" i="17"/>
  <c r="AS132" i="17"/>
  <c r="K95" i="17"/>
  <c r="H143" i="17"/>
  <c r="P132" i="17"/>
  <c r="AZ169" i="17"/>
  <c r="BT192" i="17"/>
  <c r="BT182" i="17"/>
  <c r="BT181" i="17"/>
  <c r="BU188" i="17"/>
  <c r="AZ186" i="17"/>
  <c r="AZ199" i="17"/>
  <c r="AZ198" i="17"/>
  <c r="BK202" i="17"/>
  <c r="BK199" i="17"/>
  <c r="R176" i="17"/>
  <c r="T166" i="17"/>
  <c r="T167" i="17"/>
  <c r="U73" i="17"/>
  <c r="U75" i="17"/>
  <c r="U74" i="17"/>
  <c r="T113" i="17"/>
  <c r="CD113" i="17"/>
  <c r="BV113" i="17"/>
  <c r="J113" i="17"/>
  <c r="BZ113" i="17"/>
  <c r="CU113" i="17"/>
  <c r="CF113" i="17"/>
  <c r="CV113" i="17"/>
  <c r="CT23" i="17"/>
  <c r="S23" i="17"/>
  <c r="T23" i="17"/>
  <c r="CD23" i="17"/>
  <c r="CG23" i="17"/>
  <c r="CW23" i="17"/>
  <c r="BT23" i="17"/>
  <c r="BP23" i="17"/>
  <c r="BW23" i="17"/>
  <c r="BX23" i="17"/>
  <c r="BY23" i="17"/>
  <c r="BU23" i="17"/>
  <c r="BS23" i="17"/>
  <c r="CH23" i="17"/>
  <c r="CE23" i="17"/>
  <c r="CU23" i="17"/>
  <c r="BO23" i="17"/>
  <c r="CF23" i="17"/>
  <c r="K23" i="17"/>
  <c r="BQ23" i="17"/>
  <c r="CB23" i="17"/>
  <c r="J23" i="17"/>
  <c r="BR23" i="17"/>
  <c r="CA23" i="17"/>
  <c r="BZ23" i="17"/>
  <c r="CC23" i="17"/>
  <c r="CX23" i="17"/>
  <c r="BV23" i="17"/>
  <c r="BN23" i="17"/>
  <c r="CV23" i="17"/>
  <c r="U23" i="17"/>
  <c r="CS146" i="17"/>
  <c r="CS148" i="17"/>
  <c r="CS147" i="17"/>
  <c r="G107" i="17"/>
  <c r="G109" i="17"/>
  <c r="L109" i="17" s="1"/>
  <c r="G110" i="17"/>
  <c r="BD148" i="17"/>
  <c r="BD150" i="17"/>
  <c r="BL209" i="17"/>
  <c r="CC216" i="17"/>
  <c r="BH210" i="17"/>
  <c r="CC213" i="17"/>
  <c r="CC211" i="17"/>
  <c r="BH212" i="17"/>
  <c r="CC206" i="17"/>
  <c r="BH213" i="17"/>
  <c r="CC212" i="17"/>
  <c r="BH216" i="17"/>
  <c r="BH214" i="17"/>
  <c r="CC215" i="17"/>
  <c r="CC214" i="17"/>
  <c r="CC210" i="17"/>
  <c r="CC208" i="17"/>
  <c r="CC209" i="17"/>
  <c r="CC207" i="17"/>
  <c r="CH220" i="17"/>
  <c r="CH218" i="17"/>
  <c r="CH226" i="17"/>
  <c r="CH228" i="17"/>
  <c r="CH222" i="17"/>
  <c r="BS217" i="17"/>
  <c r="BS227" i="17"/>
  <c r="BS228" i="17"/>
  <c r="BS225" i="17"/>
  <c r="BS226" i="17"/>
  <c r="BS224" i="17"/>
  <c r="AX228" i="17"/>
  <c r="BS222" i="17"/>
  <c r="AF206" i="17"/>
  <c r="BW207" i="17" s="1"/>
  <c r="AR217" i="17"/>
  <c r="CI217" i="17" s="1"/>
  <c r="U60" i="17"/>
  <c r="CF140" i="17"/>
  <c r="CH225" i="17"/>
  <c r="BA192" i="17"/>
  <c r="G148" i="17"/>
  <c r="AX227" i="17"/>
  <c r="BL184" i="17"/>
  <c r="BC150" i="17"/>
  <c r="BC149" i="17"/>
  <c r="BJ144" i="17"/>
  <c r="BJ145" i="17"/>
  <c r="CE139" i="17"/>
  <c r="CE142" i="17"/>
  <c r="CE141" i="17"/>
  <c r="BJ143" i="17"/>
  <c r="CE140" i="17"/>
  <c r="BV139" i="17"/>
  <c r="BV141" i="17"/>
  <c r="BA145" i="17"/>
  <c r="BA146" i="17"/>
  <c r="BV140" i="17"/>
  <c r="H149" i="17"/>
  <c r="H147" i="17"/>
  <c r="H148" i="17"/>
  <c r="H146" i="17"/>
  <c r="Q141" i="17"/>
  <c r="CR194" i="17"/>
  <c r="CV188" i="17"/>
  <c r="CV189" i="17"/>
  <c r="CV187" i="17"/>
  <c r="CR190" i="17"/>
  <c r="CR191" i="17"/>
  <c r="CV190" i="17"/>
  <c r="CV185" i="17"/>
  <c r="CR196" i="17"/>
  <c r="CV192" i="17"/>
  <c r="CR192" i="17"/>
  <c r="CR193" i="17"/>
  <c r="CV191" i="17"/>
  <c r="CB198" i="17"/>
  <c r="CB201" i="17"/>
  <c r="CB197" i="17"/>
  <c r="CB196" i="17"/>
  <c r="CB194" i="17"/>
  <c r="CB195" i="17"/>
  <c r="CB200" i="17"/>
  <c r="BP204" i="17"/>
  <c r="AU209" i="17"/>
  <c r="BP202" i="17"/>
  <c r="BP199" i="17"/>
  <c r="AU208" i="17"/>
  <c r="AU204" i="17"/>
  <c r="K193" i="17"/>
  <c r="I198" i="17"/>
  <c r="G215" i="17"/>
  <c r="AF197" i="17"/>
  <c r="BW199" i="17" s="1"/>
  <c r="AR207" i="17"/>
  <c r="AR208" i="17"/>
  <c r="S211" i="17"/>
  <c r="S209" i="17"/>
  <c r="S210" i="17"/>
  <c r="S208" i="17"/>
  <c r="Q215" i="17"/>
  <c r="S213" i="17"/>
  <c r="S206" i="17"/>
  <c r="BT208" i="17"/>
  <c r="BT216" i="17"/>
  <c r="BT213" i="17"/>
  <c r="BT210" i="17"/>
  <c r="BT211" i="17"/>
  <c r="AY219" i="17"/>
  <c r="BT212" i="17"/>
  <c r="CT223" i="17"/>
  <c r="CT226" i="17"/>
  <c r="CT227" i="17"/>
  <c r="CT222" i="17"/>
  <c r="AY225" i="17"/>
  <c r="BT228" i="17"/>
  <c r="BT219" i="17"/>
  <c r="BT225" i="17"/>
  <c r="BT224" i="17"/>
  <c r="BT223" i="17"/>
  <c r="BT222" i="17"/>
  <c r="AY226" i="17"/>
  <c r="BT217" i="17"/>
  <c r="AY227" i="17"/>
  <c r="BT220" i="17"/>
  <c r="BT226" i="17"/>
  <c r="BN92" i="17"/>
  <c r="CW143" i="17"/>
  <c r="BB135" i="17"/>
  <c r="AV111" i="17"/>
  <c r="CD193" i="17"/>
  <c r="BJ163" i="17"/>
  <c r="BJ162" i="17"/>
  <c r="AV157" i="17"/>
  <c r="AV166" i="17"/>
  <c r="AV165" i="17"/>
  <c r="BI159" i="17"/>
  <c r="BI163" i="17"/>
  <c r="CT30" i="17"/>
  <c r="BS30" i="17"/>
  <c r="BZ30" i="17"/>
  <c r="CH30" i="17"/>
  <c r="BU30" i="17"/>
  <c r="BN30" i="17"/>
  <c r="CB30" i="17"/>
  <c r="CW30" i="17"/>
  <c r="BY30" i="17"/>
  <c r="BX30" i="17"/>
  <c r="CX30" i="17"/>
  <c r="BP30" i="17"/>
  <c r="BR30" i="17"/>
  <c r="CE30" i="17"/>
  <c r="CV30" i="17"/>
  <c r="S30" i="17"/>
  <c r="K30" i="17"/>
  <c r="CU30" i="17"/>
  <c r="BV30" i="17"/>
  <c r="CC30" i="17"/>
  <c r="CA30" i="17"/>
  <c r="CD30" i="17"/>
  <c r="BW30" i="17"/>
  <c r="BQ30" i="17"/>
  <c r="T30" i="17"/>
  <c r="CG30" i="17"/>
  <c r="AR146" i="17"/>
  <c r="AR148" i="17"/>
  <c r="CO149" i="17"/>
  <c r="I106" i="17"/>
  <c r="I104" i="17"/>
  <c r="I107" i="17"/>
  <c r="I105" i="17"/>
  <c r="R95" i="17"/>
  <c r="R98" i="17"/>
  <c r="T90" i="17"/>
  <c r="R94" i="17"/>
  <c r="R88" i="17"/>
  <c r="R99" i="17"/>
  <c r="R97" i="17"/>
  <c r="R93" i="17"/>
  <c r="T91" i="17"/>
  <c r="R96" i="17"/>
  <c r="T92" i="17"/>
  <c r="T108" i="17"/>
  <c r="R109" i="17"/>
  <c r="T102" i="17"/>
  <c r="R111" i="17"/>
  <c r="BL147" i="17"/>
  <c r="BL149" i="17"/>
  <c r="BH146" i="17"/>
  <c r="BH145" i="17"/>
  <c r="CR175" i="17"/>
  <c r="CR173" i="17"/>
  <c r="CR174" i="17"/>
  <c r="CE196" i="17"/>
  <c r="CE197" i="17"/>
  <c r="CE195" i="17"/>
  <c r="BJ202" i="17"/>
  <c r="CE201" i="17"/>
  <c r="CE198" i="17"/>
  <c r="CE200" i="17"/>
  <c r="CE199" i="17"/>
  <c r="CS210" i="17"/>
  <c r="P204" i="17"/>
  <c r="I142" i="17"/>
  <c r="CT65" i="17"/>
  <c r="H151" i="17"/>
  <c r="CH174" i="17"/>
  <c r="BJ172" i="17"/>
  <c r="BC175" i="17"/>
  <c r="CP104" i="17"/>
  <c r="AR127" i="17"/>
  <c r="CX60" i="17"/>
  <c r="CO142" i="17"/>
  <c r="BZ89" i="17"/>
  <c r="BJ151" i="17"/>
  <c r="BT221" i="17"/>
  <c r="AR203" i="17"/>
  <c r="BO213" i="17"/>
  <c r="CS211" i="17"/>
  <c r="BW89" i="17"/>
  <c r="CX64" i="17"/>
  <c r="AR129" i="17"/>
  <c r="CH180" i="17"/>
  <c r="BL148" i="17"/>
  <c r="BD155" i="17"/>
  <c r="BT227" i="17"/>
  <c r="CR210" i="17"/>
  <c r="BU89" i="17"/>
  <c r="R205" i="17"/>
  <c r="CT11" i="17"/>
  <c r="BR210" i="17"/>
  <c r="CH140" i="17"/>
  <c r="BY140" i="17"/>
  <c r="P133" i="17"/>
  <c r="U133" i="17" s="1"/>
  <c r="BV186" i="17"/>
  <c r="AU195" i="17"/>
  <c r="AU194" i="17"/>
  <c r="AU196" i="17"/>
  <c r="AU190" i="17"/>
  <c r="AU188" i="17"/>
  <c r="BP189" i="17"/>
  <c r="BH195" i="17"/>
  <c r="CC190" i="17"/>
  <c r="BH193" i="17"/>
  <c r="BH199" i="17"/>
  <c r="BH198" i="17"/>
  <c r="AR135" i="17"/>
  <c r="AR142" i="17"/>
  <c r="G136" i="17"/>
  <c r="R139" i="17"/>
  <c r="R140" i="17"/>
  <c r="CH137" i="17"/>
  <c r="CV137" i="17"/>
  <c r="BN137" i="17"/>
  <c r="BP78" i="17"/>
  <c r="CX78" i="17"/>
  <c r="K78" i="17"/>
  <c r="CV78" i="17"/>
  <c r="BO78" i="17"/>
  <c r="BX78" i="17"/>
  <c r="CT78" i="17"/>
  <c r="S78" i="17"/>
  <c r="CB78" i="17"/>
  <c r="T78" i="17"/>
  <c r="CW78" i="17"/>
  <c r="CF78" i="17"/>
  <c r="CH78" i="17"/>
  <c r="CA78" i="17"/>
  <c r="BY78" i="17"/>
  <c r="BR78" i="17"/>
  <c r="CE78" i="17"/>
  <c r="BN78" i="17"/>
  <c r="BQ78" i="17"/>
  <c r="BW78" i="17"/>
  <c r="BT78" i="17"/>
  <c r="BZ78" i="17"/>
  <c r="CU78" i="17"/>
  <c r="BV78" i="17"/>
  <c r="J78" i="17"/>
  <c r="BS78" i="17"/>
  <c r="CD78" i="17"/>
  <c r="BU78" i="17"/>
  <c r="CC78" i="17"/>
  <c r="CG78" i="17"/>
  <c r="CW35" i="17"/>
  <c r="BY35" i="17"/>
  <c r="CC35" i="17"/>
  <c r="CG35" i="17"/>
  <c r="S35" i="17"/>
  <c r="BS35" i="17"/>
  <c r="BX35" i="17"/>
  <c r="CX35" i="17"/>
  <c r="CB35" i="17"/>
  <c r="CD35" i="17"/>
  <c r="BW35" i="17"/>
  <c r="CH35" i="17"/>
  <c r="T35" i="17"/>
  <c r="K35" i="17"/>
  <c r="CF35" i="17"/>
  <c r="BZ35" i="17"/>
  <c r="CT35" i="17"/>
  <c r="BU35" i="17"/>
  <c r="BP35" i="17"/>
  <c r="J35" i="17"/>
  <c r="BR35" i="17"/>
  <c r="CE35" i="17"/>
  <c r="BN35" i="17"/>
  <c r="CU35" i="17"/>
  <c r="CV35" i="17"/>
  <c r="G105" i="17"/>
  <c r="G114" i="17"/>
  <c r="G113" i="17"/>
  <c r="BM152" i="17"/>
  <c r="BM150" i="17"/>
  <c r="BB146" i="17"/>
  <c r="BH149" i="17"/>
  <c r="BH150" i="17"/>
  <c r="BH148" i="17"/>
  <c r="I141" i="17"/>
  <c r="I140" i="17"/>
  <c r="I139" i="17"/>
  <c r="CH196" i="17"/>
  <c r="CH201" i="17"/>
  <c r="CH199" i="17"/>
  <c r="BM203" i="17"/>
  <c r="CH204" i="17"/>
  <c r="BM204" i="17"/>
  <c r="BM202" i="17"/>
  <c r="CH200" i="17"/>
  <c r="CH202" i="17"/>
  <c r="CH203" i="17"/>
  <c r="CH198" i="17"/>
  <c r="CH195" i="17"/>
  <c r="BQ207" i="17"/>
  <c r="BQ209" i="17"/>
  <c r="BQ211" i="17"/>
  <c r="BQ206" i="17"/>
  <c r="BQ208" i="17"/>
  <c r="BQ205" i="17"/>
  <c r="AR212" i="17"/>
  <c r="J209" i="17"/>
  <c r="BD177" i="17"/>
  <c r="BD176" i="17"/>
  <c r="BD172" i="17"/>
  <c r="BY168" i="17"/>
  <c r="BD171" i="17"/>
  <c r="BD173" i="17"/>
  <c r="BD169" i="17"/>
  <c r="BD170" i="17"/>
  <c r="BD168" i="17"/>
  <c r="CC174" i="17"/>
  <c r="CC172" i="17"/>
  <c r="CC170" i="17"/>
  <c r="CC169" i="17"/>
  <c r="CC171" i="17"/>
  <c r="CC178" i="17"/>
  <c r="CC176" i="17"/>
  <c r="BH179" i="17"/>
  <c r="CC177" i="17"/>
  <c r="CC179" i="17"/>
  <c r="BT180" i="17"/>
  <c r="AY181" i="17"/>
  <c r="BT177" i="17"/>
  <c r="BK182" i="17"/>
  <c r="BI184" i="17"/>
  <c r="BA185" i="17"/>
  <c r="BJ189" i="17"/>
  <c r="BJ190" i="17"/>
  <c r="BJ188" i="17"/>
  <c r="CG183" i="17"/>
  <c r="CG181" i="17"/>
  <c r="CG186" i="17"/>
  <c r="CG188" i="17"/>
  <c r="CG184" i="17"/>
  <c r="CG185" i="17"/>
  <c r="CG191" i="17"/>
  <c r="CG192" i="17"/>
  <c r="CG189" i="17"/>
  <c r="CG190" i="17"/>
  <c r="BR181" i="17"/>
  <c r="BR182" i="17"/>
  <c r="BR185" i="17"/>
  <c r="BR192" i="17"/>
  <c r="BR191" i="17"/>
  <c r="BR188" i="17"/>
  <c r="BS183" i="17"/>
  <c r="AJ183" i="17"/>
  <c r="CA183" i="17" s="1"/>
  <c r="AX194" i="17"/>
  <c r="BS186" i="17"/>
  <c r="BS185" i="17"/>
  <c r="BS184" i="17"/>
  <c r="BS189" i="17"/>
  <c r="AX192" i="17"/>
  <c r="AX193" i="17"/>
  <c r="BS190" i="17"/>
  <c r="BS187" i="17"/>
  <c r="BS188" i="17"/>
  <c r="BS192" i="17"/>
  <c r="AS195" i="17"/>
  <c r="AS194" i="17"/>
  <c r="AS196" i="17"/>
  <c r="AS193" i="17"/>
  <c r="CB187" i="17"/>
  <c r="CB192" i="17"/>
  <c r="BG196" i="17"/>
  <c r="BG198" i="17"/>
  <c r="BG197" i="17"/>
  <c r="CB188" i="17"/>
  <c r="BG191" i="17"/>
  <c r="BG192" i="17"/>
  <c r="BG190" i="17"/>
  <c r="BG194" i="17"/>
  <c r="BJ195" i="17"/>
  <c r="BJ194" i="17"/>
  <c r="CE189" i="17"/>
  <c r="CE192" i="17"/>
  <c r="BJ193" i="17"/>
  <c r="BJ200" i="17"/>
  <c r="BJ196" i="17"/>
  <c r="BJ191" i="17"/>
  <c r="CE190" i="17"/>
  <c r="BJ192" i="17"/>
  <c r="P183" i="17"/>
  <c r="P180" i="17"/>
  <c r="J128" i="17"/>
  <c r="H125" i="17"/>
  <c r="H129" i="17"/>
  <c r="H132" i="17"/>
  <c r="H130" i="17"/>
  <c r="H133" i="17"/>
  <c r="J130" i="17"/>
  <c r="H131" i="17"/>
  <c r="J129" i="17"/>
  <c r="J132" i="17"/>
  <c r="J127" i="17"/>
  <c r="CV119" i="17"/>
  <c r="CO114" i="17"/>
  <c r="CO115" i="17"/>
  <c r="AR132" i="17"/>
  <c r="CO135" i="17"/>
  <c r="BF130" i="17"/>
  <c r="BF141" i="17"/>
  <c r="BB131" i="17"/>
  <c r="BW132" i="17"/>
  <c r="BB141" i="17"/>
  <c r="BB134" i="17"/>
  <c r="BB137" i="17"/>
  <c r="BB133" i="17"/>
  <c r="BB140" i="17"/>
  <c r="BB132" i="17"/>
  <c r="BB139" i="17"/>
  <c r="AS142" i="17"/>
  <c r="AS143" i="17"/>
  <c r="R136" i="17"/>
  <c r="T132" i="17"/>
  <c r="BN124" i="17"/>
  <c r="BQ124" i="17"/>
  <c r="CF124" i="17"/>
  <c r="CG124" i="17"/>
  <c r="BU124" i="17"/>
  <c r="BS124" i="17"/>
  <c r="BP124" i="17"/>
  <c r="BO124" i="17"/>
  <c r="BX124" i="17"/>
  <c r="BT124" i="17"/>
  <c r="CE124" i="17"/>
  <c r="CA124" i="17"/>
  <c r="J124" i="17"/>
  <c r="CC124" i="17"/>
  <c r="CW124" i="17"/>
  <c r="BZ124" i="17"/>
  <c r="CB124" i="17"/>
  <c r="K124" i="17"/>
  <c r="S124" i="17"/>
  <c r="BW124" i="17"/>
  <c r="BY124" i="17"/>
  <c r="BV124" i="17"/>
  <c r="CT124" i="17"/>
  <c r="BY88" i="17"/>
  <c r="CE88" i="17"/>
  <c r="CG88" i="17"/>
  <c r="BW88" i="17"/>
  <c r="CU88" i="17"/>
  <c r="CB88" i="17"/>
  <c r="CD88" i="17"/>
  <c r="BZ88" i="17"/>
  <c r="T88" i="17"/>
  <c r="CH88" i="17"/>
  <c r="CC88" i="17"/>
  <c r="BV88" i="17"/>
  <c r="BU88" i="17"/>
  <c r="BX88" i="17"/>
  <c r="K88" i="17"/>
  <c r="BT88" i="17"/>
  <c r="CF88" i="17"/>
  <c r="J88" i="17"/>
  <c r="CA88" i="17"/>
  <c r="BR88" i="17"/>
  <c r="CA53" i="17"/>
  <c r="CC53" i="17"/>
  <c r="CH53" i="17"/>
  <c r="S53" i="17"/>
  <c r="BV53" i="17"/>
  <c r="BQ53" i="17"/>
  <c r="CG53" i="17"/>
  <c r="K53" i="17"/>
  <c r="BS53" i="17"/>
  <c r="J53" i="17"/>
  <c r="CV53" i="17"/>
  <c r="BN53" i="17"/>
  <c r="CU53" i="17"/>
  <c r="CB53" i="17"/>
  <c r="BU53" i="17"/>
  <c r="T53" i="17"/>
  <c r="BZ53" i="17"/>
  <c r="CD53" i="17"/>
  <c r="BY53" i="17"/>
  <c r="BW53" i="17"/>
  <c r="BO53" i="17"/>
  <c r="CE53" i="17"/>
  <c r="CF53" i="17"/>
  <c r="BT53" i="17"/>
  <c r="BR53" i="17"/>
  <c r="CW53" i="17"/>
  <c r="CT53" i="17"/>
  <c r="CO140" i="17"/>
  <c r="H104" i="17"/>
  <c r="H106" i="17"/>
  <c r="H103" i="17"/>
  <c r="Q99" i="17"/>
  <c r="Q101" i="17"/>
  <c r="Q100" i="17"/>
  <c r="Q102" i="17"/>
  <c r="BL146" i="17"/>
  <c r="BN200" i="17"/>
  <c r="BN198" i="17"/>
  <c r="BN194" i="17"/>
  <c r="BN204" i="17"/>
  <c r="AS203" i="17"/>
  <c r="AS199" i="17"/>
  <c r="AS200" i="17"/>
  <c r="BN203" i="17"/>
  <c r="AS198" i="17"/>
  <c r="AS197" i="17"/>
  <c r="AS204" i="17"/>
  <c r="AI201" i="17"/>
  <c r="AT212" i="17"/>
  <c r="AT211" i="17"/>
  <c r="G199" i="17"/>
  <c r="G201" i="17"/>
  <c r="H215" i="17"/>
  <c r="H213" i="17"/>
  <c r="BN209" i="17"/>
  <c r="BN208" i="17"/>
  <c r="BN207" i="17"/>
  <c r="BN205" i="17"/>
  <c r="BN206" i="17"/>
  <c r="CF207" i="17"/>
  <c r="CF215" i="17"/>
  <c r="BM227" i="17"/>
  <c r="BV226" i="17"/>
  <c r="BV222" i="17"/>
  <c r="BV219" i="17"/>
  <c r="BA227" i="17"/>
  <c r="BA228" i="17"/>
  <c r="AJ216" i="17"/>
  <c r="AX225" i="17"/>
  <c r="AX226" i="17"/>
  <c r="AX224" i="17"/>
  <c r="AV222" i="17"/>
  <c r="AV225" i="17"/>
  <c r="AV223" i="17"/>
  <c r="AV224" i="17"/>
  <c r="AR222" i="17"/>
  <c r="AF214" i="17"/>
  <c r="G222" i="17"/>
  <c r="G268" i="17"/>
  <c r="K148" i="17"/>
  <c r="CG140" i="17"/>
  <c r="CP100" i="17"/>
  <c r="CQ227" i="17"/>
  <c r="AU212" i="17"/>
  <c r="BM196" i="17"/>
  <c r="BM195" i="17"/>
  <c r="BM198" i="17"/>
  <c r="BM197" i="17"/>
  <c r="AR150" i="17"/>
  <c r="AR151" i="17"/>
  <c r="AR152" i="17"/>
  <c r="BQ152" i="17"/>
  <c r="BQ154" i="17"/>
  <c r="AV153" i="17"/>
  <c r="BQ147" i="17"/>
  <c r="BQ156" i="17"/>
  <c r="AV155" i="17"/>
  <c r="CO160" i="17"/>
  <c r="CO157" i="17"/>
  <c r="CX157" i="17" s="1"/>
  <c r="CO158" i="17"/>
  <c r="CO161" i="17"/>
  <c r="CA163" i="17"/>
  <c r="CA165" i="17"/>
  <c r="CA168" i="17"/>
  <c r="CA167" i="17"/>
  <c r="CA159" i="17"/>
  <c r="BO166" i="17"/>
  <c r="AT168" i="17"/>
  <c r="AT161" i="17"/>
  <c r="AT165" i="17"/>
  <c r="BO167" i="17"/>
  <c r="AT164" i="17"/>
  <c r="AT167" i="17"/>
  <c r="AT169" i="17"/>
  <c r="AT170" i="17"/>
  <c r="AT162" i="17"/>
  <c r="BO160" i="17"/>
  <c r="BO164" i="17"/>
  <c r="BO162" i="17"/>
  <c r="AT160" i="17"/>
  <c r="BO168" i="17"/>
  <c r="BO161" i="17"/>
  <c r="BO165" i="17"/>
  <c r="CP172" i="17"/>
  <c r="CP170" i="17"/>
  <c r="CP171" i="17"/>
  <c r="CP173" i="17"/>
  <c r="AS173" i="17"/>
  <c r="AS174" i="17"/>
  <c r="AS172" i="17"/>
  <c r="BA168" i="17"/>
  <c r="BV165" i="17"/>
  <c r="BV166" i="17"/>
  <c r="BA171" i="17"/>
  <c r="BA173" i="17"/>
  <c r="BA172" i="17"/>
  <c r="BA170" i="17"/>
  <c r="BV168" i="17"/>
  <c r="BA174" i="17"/>
  <c r="BL176" i="17"/>
  <c r="BL175" i="17"/>
  <c r="BL178" i="17"/>
  <c r="BI178" i="17"/>
  <c r="BI179" i="17"/>
  <c r="CF179" i="17"/>
  <c r="BK180" i="17"/>
  <c r="CF170" i="17"/>
  <c r="BK179" i="17"/>
  <c r="CF176" i="17"/>
  <c r="CF178" i="17"/>
  <c r="BR176" i="17"/>
  <c r="BR177" i="17"/>
  <c r="BQ141" i="17"/>
  <c r="BQ133" i="17"/>
  <c r="AV143" i="17"/>
  <c r="BQ142" i="17"/>
  <c r="AV142" i="17"/>
  <c r="BQ140" i="17"/>
  <c r="AV141" i="17"/>
  <c r="BQ134" i="17"/>
  <c r="BQ138" i="17"/>
  <c r="BQ139" i="17"/>
  <c r="AV144" i="17"/>
  <c r="AU149" i="17"/>
  <c r="AU148" i="17"/>
  <c r="K103" i="17"/>
  <c r="I108" i="17"/>
  <c r="K108" i="17"/>
  <c r="I109" i="17"/>
  <c r="K104" i="17"/>
  <c r="K102" i="17"/>
  <c r="R100" i="17"/>
  <c r="R102" i="17"/>
  <c r="BG152" i="17"/>
  <c r="BG151" i="17"/>
  <c r="BC145" i="17"/>
  <c r="BC147" i="17"/>
  <c r="BC148" i="17"/>
  <c r="BC146" i="17"/>
  <c r="BX133" i="17"/>
  <c r="BC144" i="17"/>
  <c r="BC134" i="17"/>
  <c r="BC139" i="17"/>
  <c r="BX139" i="17"/>
  <c r="BX142" i="17"/>
  <c r="BX134" i="17"/>
  <c r="BC138" i="17"/>
  <c r="BX138" i="17"/>
  <c r="BX140" i="17"/>
  <c r="P146" i="17"/>
  <c r="CR188" i="17"/>
  <c r="CR187" i="17"/>
  <c r="CR186" i="17"/>
  <c r="CR185" i="17"/>
  <c r="BK207" i="17"/>
  <c r="BK208" i="17"/>
  <c r="BK209" i="17"/>
  <c r="CF200" i="17"/>
  <c r="CF202" i="17"/>
  <c r="BK205" i="17"/>
  <c r="BK206" i="17"/>
  <c r="CF204" i="17"/>
  <c r="CF199" i="17"/>
  <c r="CF201" i="17"/>
  <c r="H212" i="17"/>
  <c r="BU207" i="17"/>
  <c r="BU206" i="17"/>
  <c r="BU205" i="17"/>
  <c r="BU213" i="17"/>
  <c r="CW140" i="17"/>
  <c r="CT188" i="17"/>
  <c r="AZ174" i="17"/>
  <c r="BA166" i="17"/>
  <c r="CQ141" i="17"/>
  <c r="CX46" i="17"/>
  <c r="CD140" i="17"/>
  <c r="BL143" i="17"/>
  <c r="AV177" i="17"/>
  <c r="BO163" i="17"/>
  <c r="AR154" i="17"/>
  <c r="AR130" i="17"/>
  <c r="CE144" i="17"/>
  <c r="BM192" i="17"/>
  <c r="BV223" i="17"/>
  <c r="T189" i="17"/>
  <c r="CC204" i="17"/>
  <c r="BJ178" i="17"/>
  <c r="AY228" i="17"/>
  <c r="CS205" i="17"/>
  <c r="J104" i="17"/>
  <c r="K195" i="17"/>
  <c r="CH224" i="17"/>
  <c r="BT89" i="17"/>
  <c r="BN202" i="17"/>
  <c r="BR209" i="17"/>
  <c r="R110" i="17"/>
  <c r="BQ87" i="17"/>
  <c r="AX172" i="17"/>
  <c r="AZ160" i="17"/>
  <c r="CV194" i="17"/>
  <c r="BM178" i="17"/>
  <c r="BC152" i="17"/>
  <c r="BC153" i="17"/>
  <c r="BD154" i="17"/>
  <c r="BD153" i="17"/>
  <c r="BI152" i="17"/>
  <c r="BI153" i="17"/>
  <c r="CQ154" i="17"/>
  <c r="CG151" i="17"/>
  <c r="CG152" i="17"/>
  <c r="CG145" i="17"/>
  <c r="CG156" i="17"/>
  <c r="BL156" i="17"/>
  <c r="BL153" i="17"/>
  <c r="CG147" i="17"/>
  <c r="BO145" i="17"/>
  <c r="BO156" i="17"/>
  <c r="BO147" i="17"/>
  <c r="BY147" i="17"/>
  <c r="BY156" i="17"/>
  <c r="BY151" i="17"/>
  <c r="BF157" i="17"/>
  <c r="CA147" i="17"/>
  <c r="CA154" i="17"/>
  <c r="CA156" i="17"/>
  <c r="CE156" i="17"/>
  <c r="CE153" i="17"/>
  <c r="BJ160" i="17"/>
  <c r="BJ153" i="17"/>
  <c r="BJ157" i="17"/>
  <c r="BJ154" i="17"/>
  <c r="BV156" i="17"/>
  <c r="AU161" i="17"/>
  <c r="CS162" i="17"/>
  <c r="CS158" i="17"/>
  <c r="CQ163" i="17"/>
  <c r="CQ162" i="17"/>
  <c r="CU153" i="17"/>
  <c r="CQ159" i="17"/>
  <c r="CQ156" i="17"/>
  <c r="CQ161" i="17"/>
  <c r="CU152" i="17"/>
  <c r="CQ160" i="17"/>
  <c r="CU156" i="17"/>
  <c r="CC156" i="17"/>
  <c r="CC147" i="17"/>
  <c r="CC152" i="17"/>
  <c r="BH163" i="17"/>
  <c r="BH161" i="17"/>
  <c r="BH165" i="17"/>
  <c r="BH159" i="17"/>
  <c r="BH164" i="17"/>
  <c r="BH160" i="17"/>
  <c r="BH162" i="17"/>
  <c r="BF165" i="17"/>
  <c r="BL161" i="17"/>
  <c r="BL160" i="17"/>
  <c r="AW164" i="17"/>
  <c r="AW165" i="17"/>
  <c r="AX167" i="17"/>
  <c r="AX166" i="17"/>
  <c r="AX163" i="17"/>
  <c r="CF164" i="17"/>
  <c r="CF158" i="17"/>
  <c r="CF168" i="17"/>
  <c r="BK169" i="17"/>
  <c r="BZ157" i="17"/>
  <c r="BZ158" i="17"/>
  <c r="BZ163" i="17"/>
  <c r="BZ159" i="17"/>
  <c r="BZ160" i="17"/>
  <c r="CP168" i="17"/>
  <c r="CT164" i="17"/>
  <c r="CT165" i="17"/>
  <c r="CT167" i="17"/>
  <c r="CT168" i="17"/>
  <c r="CT162" i="17"/>
  <c r="CT159" i="17"/>
  <c r="BN161" i="17"/>
  <c r="AS167" i="17"/>
  <c r="AS162" i="17"/>
  <c r="BN167" i="17"/>
  <c r="BN166" i="17"/>
  <c r="AS168" i="17"/>
  <c r="BN168" i="17"/>
  <c r="BN165" i="17"/>
  <c r="AS170" i="17"/>
  <c r="AS169" i="17"/>
  <c r="BP168" i="17"/>
  <c r="BP165" i="17"/>
  <c r="BP159" i="17"/>
  <c r="AU165" i="17"/>
  <c r="BP161" i="17"/>
  <c r="AU163" i="17"/>
  <c r="AU167" i="17"/>
  <c r="BP160" i="17"/>
  <c r="AU164" i="17"/>
  <c r="AU168" i="17"/>
  <c r="BP166" i="17"/>
  <c r="BP164" i="17"/>
  <c r="AU166" i="17"/>
  <c r="BP162" i="17"/>
  <c r="BH172" i="17"/>
  <c r="BH171" i="17"/>
  <c r="CC165" i="17"/>
  <c r="CC167" i="17"/>
  <c r="BH166" i="17"/>
  <c r="CC168" i="17"/>
  <c r="BH167" i="17"/>
  <c r="CC166" i="17"/>
  <c r="CC164" i="17"/>
  <c r="CC162" i="17"/>
  <c r="CC161" i="17"/>
  <c r="AT172" i="17"/>
  <c r="CO171" i="17"/>
  <c r="CO172" i="17"/>
  <c r="AZ172" i="17"/>
  <c r="AZ173" i="17"/>
  <c r="BC173" i="17"/>
  <c r="BC174" i="17"/>
  <c r="AU173" i="17"/>
  <c r="AU175" i="17"/>
  <c r="AV174" i="17"/>
  <c r="AV175" i="17"/>
  <c r="AV172" i="17"/>
  <c r="AY175" i="17"/>
  <c r="BI177" i="17"/>
  <c r="AV179" i="17"/>
  <c r="AV176" i="17"/>
  <c r="BU174" i="17"/>
  <c r="BU173" i="17"/>
  <c r="BU169" i="17"/>
  <c r="BU171" i="17"/>
  <c r="AZ179" i="17"/>
  <c r="AZ180" i="17"/>
  <c r="AZ175" i="17"/>
  <c r="BU179" i="17"/>
  <c r="BU177" i="17"/>
  <c r="AZ177" i="17"/>
  <c r="BU175" i="17"/>
  <c r="BY170" i="17"/>
  <c r="BY177" i="17"/>
  <c r="BY171" i="17"/>
  <c r="AU176" i="17"/>
  <c r="BP176" i="17"/>
  <c r="BP180" i="17"/>
  <c r="AU180" i="17"/>
  <c r="BP179" i="17"/>
  <c r="BP178" i="17"/>
  <c r="AF172" i="17"/>
  <c r="BB172" i="17" s="1"/>
  <c r="AR183" i="17"/>
  <c r="AR182" i="17"/>
  <c r="AR172" i="17"/>
  <c r="AR177" i="17"/>
  <c r="BV174" i="17"/>
  <c r="BA182" i="17"/>
  <c r="AS185" i="17"/>
  <c r="BN179" i="17"/>
  <c r="AJ175" i="17"/>
  <c r="AX184" i="17"/>
  <c r="AX182" i="17"/>
  <c r="AX185" i="17"/>
  <c r="CG172" i="17"/>
  <c r="BL183" i="17"/>
  <c r="CG173" i="17"/>
  <c r="CG179" i="17"/>
  <c r="CG178" i="17"/>
  <c r="CG180" i="17"/>
  <c r="BJ180" i="17"/>
  <c r="BJ183" i="17"/>
  <c r="BJ182" i="17"/>
  <c r="BJ187" i="17"/>
  <c r="CE179" i="17"/>
  <c r="BD183" i="17"/>
  <c r="BK188" i="17"/>
  <c r="BH184" i="17"/>
  <c r="BH185" i="17"/>
  <c r="AU189" i="17"/>
  <c r="AI178" i="17"/>
  <c r="AT189" i="17"/>
  <c r="AT188" i="17"/>
  <c r="AX187" i="17"/>
  <c r="AX188" i="17"/>
  <c r="AX191" i="17"/>
  <c r="AJ180" i="17"/>
  <c r="AX189" i="17"/>
  <c r="BN181" i="17"/>
  <c r="BN182" i="17"/>
  <c r="BN188" i="17"/>
  <c r="AS192" i="17"/>
  <c r="BN190" i="17"/>
  <c r="BN192" i="17"/>
  <c r="CF185" i="17"/>
  <c r="CF192" i="17"/>
  <c r="BK192" i="17"/>
  <c r="CF190" i="17"/>
  <c r="CF184" i="17"/>
  <c r="CF182" i="17"/>
  <c r="CF183" i="17"/>
  <c r="BK197" i="17"/>
  <c r="AX195" i="17"/>
  <c r="AJ185" i="17"/>
  <c r="AT197" i="17"/>
  <c r="AI186" i="17"/>
  <c r="BA195" i="17"/>
  <c r="AW198" i="17"/>
  <c r="BA199" i="17"/>
  <c r="AY199" i="17"/>
  <c r="AF190" i="17"/>
  <c r="AR201" i="17"/>
  <c r="BJ201" i="17"/>
  <c r="AX200" i="17"/>
  <c r="AU203" i="17"/>
  <c r="AF191" i="17"/>
  <c r="AR202" i="17"/>
  <c r="CQ184" i="17"/>
  <c r="CU180" i="17"/>
  <c r="CW184" i="17"/>
  <c r="CO200" i="17"/>
  <c r="Q151" i="17"/>
  <c r="Q153" i="17"/>
  <c r="G154" i="17"/>
  <c r="Q156" i="17"/>
  <c r="Q155" i="17"/>
  <c r="K155" i="17"/>
  <c r="T156" i="17"/>
  <c r="H163" i="17"/>
  <c r="Q163" i="17"/>
  <c r="H172" i="17"/>
  <c r="H173" i="17"/>
  <c r="P170" i="17"/>
  <c r="P173" i="17"/>
  <c r="P172" i="17"/>
  <c r="P165" i="17"/>
  <c r="P175" i="17"/>
  <c r="P178" i="17"/>
  <c r="P176" i="17"/>
  <c r="P177" i="17"/>
  <c r="I180" i="17"/>
  <c r="K180" i="17"/>
  <c r="K177" i="17"/>
  <c r="Q187" i="17"/>
  <c r="S188" i="17"/>
  <c r="P121" i="17"/>
  <c r="U121" i="17" s="1"/>
  <c r="P119" i="17"/>
  <c r="BO90" i="17"/>
  <c r="AT90" i="17"/>
  <c r="AT94" i="17"/>
  <c r="AV104" i="17"/>
  <c r="AU91" i="17"/>
  <c r="CU96" i="17"/>
  <c r="CQ96" i="17"/>
  <c r="CU92" i="17"/>
  <c r="CU90" i="17"/>
  <c r="CQ94" i="17"/>
  <c r="CS100" i="17"/>
  <c r="CS101" i="17"/>
  <c r="AR102" i="17"/>
  <c r="AR99" i="17"/>
  <c r="AV128" i="17"/>
  <c r="AV127" i="17"/>
  <c r="AV126" i="17"/>
  <c r="BO103" i="17"/>
  <c r="AV124" i="17"/>
  <c r="AV123" i="17"/>
  <c r="AV125" i="17"/>
  <c r="BQ117" i="17"/>
  <c r="AV120" i="17"/>
  <c r="BQ120" i="17"/>
  <c r="BQ114" i="17"/>
  <c r="AX123" i="17"/>
  <c r="AV85" i="17"/>
  <c r="BQ85" i="17"/>
  <c r="CS123" i="17"/>
  <c r="CS122" i="17"/>
  <c r="CS124" i="17"/>
  <c r="CO116" i="17"/>
  <c r="BS121" i="17"/>
  <c r="BS128" i="17"/>
  <c r="AX132" i="17"/>
  <c r="CS126" i="17"/>
  <c r="BO127" i="17"/>
  <c r="BO128" i="17"/>
  <c r="CS136" i="17"/>
  <c r="CS137" i="17"/>
  <c r="CS140" i="17"/>
  <c r="AX138" i="17"/>
  <c r="AX137" i="17"/>
  <c r="AX140" i="17"/>
  <c r="AX139" i="17"/>
  <c r="AX136" i="17"/>
  <c r="AX135" i="17"/>
  <c r="BU132" i="17"/>
  <c r="AZ135" i="17"/>
  <c r="AZ129" i="17"/>
  <c r="AZ134" i="17"/>
  <c r="BU129" i="17"/>
  <c r="AX141" i="17"/>
  <c r="CS141" i="17"/>
  <c r="BE141" i="17"/>
  <c r="BE134" i="17"/>
  <c r="BE136" i="17"/>
  <c r="BE133" i="17"/>
  <c r="BE139" i="17"/>
  <c r="BE137" i="17"/>
  <c r="BE132" i="17"/>
  <c r="BE140" i="17"/>
  <c r="BE131" i="17"/>
  <c r="BG141" i="17"/>
  <c r="AU142" i="17"/>
  <c r="H138" i="17"/>
  <c r="H135" i="17"/>
  <c r="H137" i="17"/>
  <c r="H134" i="17"/>
  <c r="Q138" i="17"/>
  <c r="Q137" i="17"/>
  <c r="J148" i="17"/>
  <c r="CC148" i="17"/>
  <c r="CG148" i="17"/>
  <c r="CW148" i="17"/>
  <c r="CE148" i="17"/>
  <c r="BY148" i="17"/>
  <c r="BT148" i="17"/>
  <c r="CD148" i="17"/>
  <c r="CU148" i="17"/>
  <c r="BN148" i="17"/>
  <c r="BX148" i="17"/>
  <c r="CA148" i="17"/>
  <c r="BY135" i="17"/>
  <c r="BZ135" i="17"/>
  <c r="CG135" i="17"/>
  <c r="K135" i="17"/>
  <c r="BO135" i="17"/>
  <c r="S135" i="17"/>
  <c r="CA135" i="17"/>
  <c r="BR135" i="17"/>
  <c r="BN135" i="17"/>
  <c r="CU135" i="17"/>
  <c r="CF135" i="17"/>
  <c r="BX135" i="17"/>
  <c r="BP135" i="17"/>
  <c r="T135" i="17"/>
  <c r="J135" i="17"/>
  <c r="CE135" i="17"/>
  <c r="CW135" i="17"/>
  <c r="BV135" i="17"/>
  <c r="BQ135" i="17"/>
  <c r="CB135" i="17"/>
  <c r="BS135" i="17"/>
  <c r="BT135" i="17"/>
  <c r="BX123" i="17"/>
  <c r="BR123" i="17"/>
  <c r="BT123" i="17"/>
  <c r="CC123" i="17"/>
  <c r="CH123" i="17"/>
  <c r="CB123" i="17"/>
  <c r="CU123" i="17"/>
  <c r="BW123" i="17"/>
  <c r="BS123" i="17"/>
  <c r="CD123" i="17"/>
  <c r="CW123" i="17"/>
  <c r="BV123" i="17"/>
  <c r="BY123" i="17"/>
  <c r="BN123" i="17"/>
  <c r="BP123" i="17"/>
  <c r="CT123" i="17"/>
  <c r="CG123" i="17"/>
  <c r="BZ123" i="17"/>
  <c r="CE123" i="17"/>
  <c r="BU123" i="17"/>
  <c r="CF123" i="17"/>
  <c r="CA123" i="17"/>
  <c r="BO123" i="17"/>
  <c r="CD111" i="17"/>
  <c r="CH111" i="17"/>
  <c r="BT111" i="17"/>
  <c r="BP111" i="17"/>
  <c r="CC111" i="17"/>
  <c r="CU111" i="17"/>
  <c r="BQ111" i="17"/>
  <c r="BZ111" i="17"/>
  <c r="CV111" i="17"/>
  <c r="CF111" i="17"/>
  <c r="BY111" i="17"/>
  <c r="CG111" i="17"/>
  <c r="BX111" i="17"/>
  <c r="BR111" i="17"/>
  <c r="CB111" i="17"/>
  <c r="BU111" i="17"/>
  <c r="T111" i="17"/>
  <c r="CE111" i="17"/>
  <c r="BV111" i="17"/>
  <c r="CE99" i="17"/>
  <c r="CT99" i="17"/>
  <c r="BN99" i="17"/>
  <c r="CB99" i="17"/>
  <c r="CC99" i="17"/>
  <c r="K99" i="17"/>
  <c r="BS99" i="17"/>
  <c r="J99" i="17"/>
  <c r="CU99" i="17"/>
  <c r="BR99" i="17"/>
  <c r="CV99" i="17"/>
  <c r="BW99" i="17"/>
  <c r="CF99" i="17"/>
  <c r="BX99" i="17"/>
  <c r="BZ99" i="17"/>
  <c r="BY99" i="17"/>
  <c r="BV99" i="17"/>
  <c r="BU99" i="17"/>
  <c r="CA99" i="17"/>
  <c r="CG99" i="17"/>
  <c r="BT99" i="17"/>
  <c r="BO99" i="17"/>
  <c r="S99" i="17"/>
  <c r="BQ99" i="17"/>
  <c r="BZ87" i="17"/>
  <c r="CG87" i="17"/>
  <c r="T87" i="17"/>
  <c r="BX87" i="17"/>
  <c r="S87" i="17"/>
  <c r="CB87" i="17"/>
  <c r="BT87" i="17"/>
  <c r="BY87" i="17"/>
  <c r="CH87" i="17"/>
  <c r="CE87" i="17"/>
  <c r="BU87" i="17"/>
  <c r="CD87" i="17"/>
  <c r="CF87" i="17"/>
  <c r="K87" i="17"/>
  <c r="BV87" i="17"/>
  <c r="CU87" i="17"/>
  <c r="CT87" i="17"/>
  <c r="BW87" i="17"/>
  <c r="CC87" i="17"/>
  <c r="BS87" i="17"/>
  <c r="BU76" i="17"/>
  <c r="CA76" i="17"/>
  <c r="BY76" i="17"/>
  <c r="BV76" i="17"/>
  <c r="K76" i="17"/>
  <c r="BX76" i="17"/>
  <c r="S76" i="17"/>
  <c r="CU76" i="17"/>
  <c r="BU64" i="17"/>
  <c r="BW64" i="17"/>
  <c r="J64" i="17"/>
  <c r="CA64" i="17"/>
  <c r="BN64" i="17"/>
  <c r="BO64" i="17"/>
  <c r="CT64" i="17"/>
  <c r="CV64" i="17"/>
  <c r="BS64" i="17"/>
  <c r="BY64" i="17"/>
  <c r="CD52" i="17"/>
  <c r="BO52" i="17"/>
  <c r="BV52" i="17"/>
  <c r="BR52" i="17"/>
  <c r="CT52" i="17"/>
  <c r="CE52" i="17"/>
  <c r="CV52" i="17"/>
  <c r="CH52" i="17"/>
  <c r="BS52" i="17"/>
  <c r="BW52" i="17"/>
  <c r="CU52" i="17"/>
  <c r="S52" i="17"/>
  <c r="BX52" i="17"/>
  <c r="CF52" i="17"/>
  <c r="BN52" i="17"/>
  <c r="BX40" i="17"/>
  <c r="BY40" i="17"/>
  <c r="CX40" i="17"/>
  <c r="CU40" i="17"/>
  <c r="BZ40" i="17"/>
  <c r="CT40" i="17"/>
  <c r="CF40" i="17"/>
  <c r="J40" i="17"/>
  <c r="BS40" i="17"/>
  <c r="BN40" i="17"/>
  <c r="BT40" i="17"/>
  <c r="BR40" i="17"/>
  <c r="CG40" i="17"/>
  <c r="BV40" i="17"/>
  <c r="CW40" i="17"/>
  <c r="CH40" i="17"/>
  <c r="CE40" i="17"/>
  <c r="CX27" i="17"/>
  <c r="CX28" i="17"/>
  <c r="CX15" i="17"/>
  <c r="CX19" i="17"/>
  <c r="CX20" i="17"/>
  <c r="CX21" i="17"/>
  <c r="CX24" i="17"/>
  <c r="CX16" i="17"/>
  <c r="BO33" i="17"/>
  <c r="CU33" i="17"/>
  <c r="BV33" i="17"/>
  <c r="K33" i="17"/>
  <c r="S33" i="17"/>
  <c r="BR33" i="17"/>
  <c r="CV33" i="17"/>
  <c r="CE33" i="17"/>
  <c r="CB33" i="17"/>
  <c r="CD33" i="17"/>
  <c r="CW33" i="17"/>
  <c r="BY33" i="17"/>
  <c r="CH33" i="17"/>
  <c r="BQ33" i="17"/>
  <c r="CT33" i="17"/>
  <c r="BZ33" i="17"/>
  <c r="BS33" i="17"/>
  <c r="CC33" i="17"/>
  <c r="CF33" i="17"/>
  <c r="CA33" i="17"/>
  <c r="BU33" i="17"/>
  <c r="BT33" i="17"/>
  <c r="CG33" i="17"/>
  <c r="BP33" i="17"/>
  <c r="BN33" i="17"/>
  <c r="BW33" i="17"/>
  <c r="J33" i="17"/>
  <c r="T33" i="17"/>
  <c r="BX33" i="17"/>
  <c r="AR122" i="17"/>
  <c r="T148" i="17"/>
  <c r="CX36" i="17"/>
  <c r="BC151" i="17"/>
  <c r="CT160" i="17"/>
  <c r="AY144" i="17"/>
  <c r="BR140" i="17"/>
  <c r="AT95" i="17"/>
  <c r="BG210" i="17"/>
  <c r="BH169" i="17"/>
  <c r="BO151" i="17"/>
  <c r="S151" i="17"/>
  <c r="BZ132" i="17"/>
  <c r="CX32" i="17"/>
  <c r="J87" i="17"/>
  <c r="BZ153" i="17"/>
  <c r="CS195" i="17"/>
  <c r="AJ225" i="17"/>
  <c r="D268" i="17"/>
  <c r="CR237" i="17"/>
  <c r="CV234" i="17"/>
  <c r="BP148" i="17"/>
  <c r="CT161" i="17"/>
  <c r="BU176" i="17"/>
  <c r="BK155" i="17"/>
  <c r="BK151" i="17"/>
  <c r="CO154" i="17"/>
  <c r="BK158" i="17"/>
  <c r="AZ161" i="17"/>
  <c r="BJ165" i="17"/>
  <c r="BJ164" i="17"/>
  <c r="BI161" i="17"/>
  <c r="BI162" i="17"/>
  <c r="BI160" i="17"/>
  <c r="CB163" i="17"/>
  <c r="BG167" i="17"/>
  <c r="CB161" i="17"/>
  <c r="CB164" i="17"/>
  <c r="CB167" i="17"/>
  <c r="BG159" i="17"/>
  <c r="CB166" i="17"/>
  <c r="CB160" i="17"/>
  <c r="CB157" i="17"/>
  <c r="BG168" i="17"/>
  <c r="CB158" i="17"/>
  <c r="CB168" i="17"/>
  <c r="CB162" i="17"/>
  <c r="CB165" i="17"/>
  <c r="BG160" i="17"/>
  <c r="CO165" i="17"/>
  <c r="BG171" i="17"/>
  <c r="BG172" i="17"/>
  <c r="CE162" i="17"/>
  <c r="CE166" i="17"/>
  <c r="BJ169" i="17"/>
  <c r="CE168" i="17"/>
  <c r="BJ168" i="17"/>
  <c r="BJ167" i="17"/>
  <c r="BJ171" i="17"/>
  <c r="CE165" i="17"/>
  <c r="CE167" i="17"/>
  <c r="CE163" i="17"/>
  <c r="BJ170" i="17"/>
  <c r="BL174" i="17"/>
  <c r="CS176" i="17"/>
  <c r="I129" i="17"/>
  <c r="I128" i="17"/>
  <c r="CS85" i="17"/>
  <c r="CS86" i="17"/>
  <c r="CW85" i="17"/>
  <c r="AU117" i="17"/>
  <c r="AX124" i="17"/>
  <c r="CP106" i="17"/>
  <c r="CP105" i="17"/>
  <c r="CQ117" i="17"/>
  <c r="CU117" i="17"/>
  <c r="CQ119" i="17"/>
  <c r="CQ118" i="17"/>
  <c r="CU115" i="17"/>
  <c r="CU110" i="17"/>
  <c r="CU120" i="17"/>
  <c r="CV121" i="17"/>
  <c r="CV128" i="17"/>
  <c r="CR132" i="17"/>
  <c r="AZ141" i="17"/>
  <c r="BY144" i="17"/>
  <c r="BZ144" i="17"/>
  <c r="CB144" i="17"/>
  <c r="BP144" i="17"/>
  <c r="CG144" i="17"/>
  <c r="BU144" i="17"/>
  <c r="BT144" i="17"/>
  <c r="BN144" i="17"/>
  <c r="CU144" i="17"/>
  <c r="BX144" i="17"/>
  <c r="S144" i="17"/>
  <c r="CC144" i="17"/>
  <c r="CF144" i="17"/>
  <c r="BV144" i="17"/>
  <c r="CT144" i="17"/>
  <c r="J144" i="17"/>
  <c r="BQ144" i="17"/>
  <c r="CH119" i="17"/>
  <c r="BY119" i="17"/>
  <c r="BQ119" i="17"/>
  <c r="CF119" i="17"/>
  <c r="CU119" i="17"/>
  <c r="CD119" i="17"/>
  <c r="BX119" i="17"/>
  <c r="CW119" i="17"/>
  <c r="CA119" i="17"/>
  <c r="BZ119" i="17"/>
  <c r="BT119" i="17"/>
  <c r="J107" i="17"/>
  <c r="CA107" i="17"/>
  <c r="BU107" i="17"/>
  <c r="BN107" i="17"/>
  <c r="CG107" i="17"/>
  <c r="BQ107" i="17"/>
  <c r="BX107" i="17"/>
  <c r="CT107" i="17"/>
  <c r="CF107" i="17"/>
  <c r="BT107" i="17"/>
  <c r="K107" i="17"/>
  <c r="S107" i="17"/>
  <c r="BZ107" i="17"/>
  <c r="BV107" i="17"/>
  <c r="BW107" i="17"/>
  <c r="BR107" i="17"/>
  <c r="CC107" i="17"/>
  <c r="BY107" i="17"/>
  <c r="CG95" i="17"/>
  <c r="BY95" i="17"/>
  <c r="BO95" i="17"/>
  <c r="CF95" i="17"/>
  <c r="J48" i="17"/>
  <c r="BQ48" i="17"/>
  <c r="CC48" i="17"/>
  <c r="CD48" i="17"/>
  <c r="CA48" i="17"/>
  <c r="BS48" i="17"/>
  <c r="S48" i="17"/>
  <c r="BP48" i="17"/>
  <c r="CH48" i="17"/>
  <c r="CX48" i="17"/>
  <c r="CX80" i="17"/>
  <c r="CX79" i="17"/>
  <c r="CX81" i="17"/>
  <c r="CX75" i="17"/>
  <c r="CX69" i="17"/>
  <c r="CX67" i="17"/>
  <c r="CX70" i="17"/>
  <c r="T29" i="17"/>
  <c r="K29" i="17"/>
  <c r="CG29" i="17"/>
  <c r="BY29" i="17"/>
  <c r="CC29" i="17"/>
  <c r="CU29" i="17"/>
  <c r="CD29" i="17"/>
  <c r="CV29" i="17"/>
  <c r="BO29" i="17"/>
  <c r="CA29" i="17"/>
  <c r="CW29" i="17"/>
  <c r="BQ29" i="17"/>
  <c r="BP29" i="17"/>
  <c r="BS29" i="17"/>
  <c r="CT29" i="17"/>
  <c r="CF29" i="17"/>
  <c r="BT29" i="17"/>
  <c r="CB29" i="17"/>
  <c r="BX29" i="17"/>
  <c r="J29" i="17"/>
  <c r="BR29" i="17"/>
  <c r="BN29" i="17"/>
  <c r="S29" i="17"/>
  <c r="CH29" i="17"/>
  <c r="BV29" i="17"/>
  <c r="BW29" i="17"/>
  <c r="BZ29" i="17"/>
  <c r="CE29" i="17"/>
  <c r="BU29" i="17"/>
  <c r="CX29" i="17"/>
  <c r="BN139" i="17"/>
  <c r="BN141" i="17"/>
  <c r="BN142" i="17"/>
  <c r="BN138" i="17"/>
  <c r="AS145" i="17"/>
  <c r="AS147" i="17"/>
  <c r="AS146" i="17"/>
  <c r="BN140" i="17"/>
  <c r="AV150" i="17"/>
  <c r="AV148" i="17"/>
  <c r="AV147" i="17"/>
  <c r="AV146" i="17"/>
  <c r="CR144" i="17"/>
  <c r="CV141" i="17"/>
  <c r="CV139" i="17"/>
  <c r="CV140" i="17"/>
  <c r="CV142" i="17"/>
  <c r="CR139" i="17"/>
  <c r="CR149" i="17"/>
  <c r="CR147" i="17"/>
  <c r="CR145" i="17"/>
  <c r="J108" i="17"/>
  <c r="J97" i="17"/>
  <c r="H107" i="17"/>
  <c r="J103" i="17"/>
  <c r="H108" i="17"/>
  <c r="BD147" i="17"/>
  <c r="BW139" i="17"/>
  <c r="BW134" i="17"/>
  <c r="BW142" i="17"/>
  <c r="BW133" i="17"/>
  <c r="BW140" i="17"/>
  <c r="BW141" i="17"/>
  <c r="I143" i="17"/>
  <c r="CG155" i="17"/>
  <c r="BR155" i="17"/>
  <c r="CV155" i="17"/>
  <c r="R197" i="17"/>
  <c r="R199" i="17"/>
  <c r="BU193" i="17"/>
  <c r="BU197" i="17"/>
  <c r="BU198" i="17"/>
  <c r="BU199" i="17"/>
  <c r="BU194" i="17"/>
  <c r="BU195" i="17"/>
  <c r="CS212" i="17"/>
  <c r="CS209" i="17"/>
  <c r="P200" i="17"/>
  <c r="P202" i="17"/>
  <c r="H207" i="17"/>
  <c r="BJ212" i="17"/>
  <c r="BQ202" i="17"/>
  <c r="BQ199" i="17"/>
  <c r="AV205" i="17"/>
  <c r="AV203" i="17"/>
  <c r="AV204" i="17"/>
  <c r="CR224" i="17"/>
  <c r="CP219" i="17"/>
  <c r="CP224" i="17"/>
  <c r="BL221" i="17"/>
  <c r="CC227" i="17"/>
  <c r="BH228" i="17"/>
  <c r="BG223" i="17"/>
  <c r="AZ223" i="17"/>
  <c r="BO227" i="17"/>
  <c r="BO222" i="17"/>
  <c r="BO219" i="17"/>
  <c r="BO223" i="17"/>
  <c r="BO221" i="17"/>
  <c r="AT227" i="17"/>
  <c r="BN218" i="17"/>
  <c r="BN219" i="17"/>
  <c r="AR228" i="17"/>
  <c r="AF217" i="17"/>
  <c r="BW218" i="17" s="1"/>
  <c r="P217" i="17"/>
  <c r="U217" i="17" s="1"/>
  <c r="P213" i="17"/>
  <c r="H217" i="17"/>
  <c r="O297" i="17"/>
  <c r="BL228" i="17"/>
  <c r="CG226" i="17"/>
  <c r="CG225" i="17"/>
  <c r="BR228" i="17"/>
  <c r="BR226" i="17"/>
  <c r="AW228" i="17"/>
  <c r="CR140" i="17"/>
  <c r="CE178" i="17"/>
  <c r="AZ178" i="17"/>
  <c r="CT163" i="17"/>
  <c r="BN84" i="17"/>
  <c r="AV121" i="17"/>
  <c r="CQ143" i="17"/>
  <c r="BP60" i="17"/>
  <c r="CW99" i="17"/>
  <c r="AW194" i="17"/>
  <c r="AW197" i="17"/>
  <c r="BK201" i="17"/>
  <c r="G156" i="17"/>
  <c r="P184" i="17"/>
  <c r="CP96" i="17"/>
  <c r="AR87" i="17"/>
  <c r="BQ102" i="17"/>
  <c r="AX107" i="17"/>
  <c r="AW133" i="17"/>
  <c r="AX133" i="17"/>
  <c r="AW142" i="17"/>
  <c r="BK143" i="17"/>
  <c r="Q134" i="17"/>
  <c r="S118" i="17"/>
  <c r="U76" i="17"/>
  <c r="CB119" i="17"/>
  <c r="AR175" i="17"/>
  <c r="K40" i="17"/>
  <c r="BR148" i="17"/>
  <c r="BJ186" i="17"/>
  <c r="BJ185" i="17"/>
  <c r="CT96" i="17"/>
  <c r="AW195" i="17"/>
  <c r="CQ92" i="17"/>
  <c r="CC228" i="17"/>
  <c r="T209" i="17"/>
  <c r="BY172" i="17"/>
  <c r="CR225" i="17"/>
  <c r="CE164" i="17"/>
  <c r="AI219" i="17"/>
  <c r="BZ219" i="17" s="1"/>
  <c r="AT187" i="17"/>
  <c r="AX196" i="17"/>
  <c r="BU180" i="17"/>
  <c r="AX165" i="17"/>
  <c r="K84" i="17"/>
  <c r="AX158" i="17"/>
  <c r="CT166" i="17"/>
  <c r="CF153" i="17"/>
  <c r="BK156" i="17"/>
  <c r="CF151" i="17"/>
  <c r="BK157" i="17"/>
  <c r="CF154" i="17"/>
  <c r="CF147" i="17"/>
  <c r="CF152" i="17"/>
  <c r="BX151" i="17"/>
  <c r="BX154" i="17"/>
  <c r="AX160" i="17"/>
  <c r="BS153" i="17"/>
  <c r="AX156" i="17"/>
  <c r="AX161" i="17"/>
  <c r="AX157" i="17"/>
  <c r="BH152" i="17"/>
  <c r="CS165" i="17"/>
  <c r="CS163" i="17"/>
  <c r="CS164" i="17"/>
  <c r="CS166" i="17"/>
  <c r="CS167" i="17"/>
  <c r="BS162" i="17"/>
  <c r="BS166" i="17"/>
  <c r="BS165" i="17"/>
  <c r="AX168" i="17"/>
  <c r="AX169" i="17"/>
  <c r="BS160" i="17"/>
  <c r="BS168" i="17"/>
  <c r="BS167" i="17"/>
  <c r="BS161" i="17"/>
  <c r="BM163" i="17"/>
  <c r="BM170" i="17"/>
  <c r="CH163" i="17"/>
  <c r="CH164" i="17"/>
  <c r="BM161" i="17"/>
  <c r="BM164" i="17"/>
  <c r="CH161" i="17"/>
  <c r="BM165" i="17"/>
  <c r="BM160" i="17"/>
  <c r="BM169" i="17"/>
  <c r="CH167" i="17"/>
  <c r="BM162" i="17"/>
  <c r="BI175" i="17"/>
  <c r="CD166" i="17"/>
  <c r="BI169" i="17"/>
  <c r="CD168" i="17"/>
  <c r="BI168" i="17"/>
  <c r="CD164" i="17"/>
  <c r="Q120" i="17"/>
  <c r="CS130" i="17"/>
  <c r="BP121" i="17"/>
  <c r="BP127" i="17"/>
  <c r="BP128" i="17"/>
  <c r="AW135" i="17"/>
  <c r="CS139" i="17"/>
  <c r="CS138" i="17"/>
  <c r="BJ129" i="17"/>
  <c r="CE129" i="17"/>
  <c r="BJ130" i="17"/>
  <c r="AY134" i="17"/>
  <c r="AY131" i="17"/>
  <c r="AY130" i="17"/>
  <c r="AY136" i="17"/>
  <c r="AY141" i="17"/>
  <c r="AY140" i="17"/>
  <c r="AT142" i="17"/>
  <c r="AT143" i="17"/>
  <c r="R138" i="17"/>
  <c r="BU131" i="17"/>
  <c r="CH131" i="17"/>
  <c r="BT131" i="17"/>
  <c r="BZ131" i="17"/>
  <c r="K131" i="17"/>
  <c r="BS131" i="17"/>
  <c r="CV131" i="17"/>
  <c r="BW60" i="17"/>
  <c r="BQ60" i="17"/>
  <c r="K60" i="17"/>
  <c r="CE60" i="17"/>
  <c r="CA60" i="17"/>
  <c r="J60" i="17"/>
  <c r="CB60" i="17"/>
  <c r="CG60" i="17"/>
  <c r="CC60" i="17"/>
  <c r="CT60" i="17"/>
  <c r="BX60" i="17"/>
  <c r="BN60" i="17"/>
  <c r="CW60" i="17"/>
  <c r="BT60" i="17"/>
  <c r="BS60" i="17"/>
  <c r="BU60" i="17"/>
  <c r="CF60" i="17"/>
  <c r="CH60" i="17"/>
  <c r="CV60" i="17"/>
  <c r="CU60" i="17"/>
  <c r="BY60" i="17"/>
  <c r="S60" i="17"/>
  <c r="T60" i="17"/>
  <c r="J17" i="17"/>
  <c r="S17" i="17"/>
  <c r="CD17" i="17"/>
  <c r="CH17" i="17"/>
  <c r="CW17" i="17"/>
  <c r="L17" i="17"/>
  <c r="U17" i="17"/>
  <c r="BT17" i="17"/>
  <c r="BS17" i="17"/>
  <c r="BY17" i="17"/>
  <c r="CB17" i="17"/>
  <c r="CA17" i="17"/>
  <c r="BV17" i="17"/>
  <c r="CE17" i="17"/>
  <c r="CU17" i="17"/>
  <c r="CG17" i="17"/>
  <c r="BR17" i="17"/>
  <c r="BO17" i="17"/>
  <c r="T17" i="17"/>
  <c r="BU17" i="17"/>
  <c r="CF17" i="17"/>
  <c r="CC17" i="17"/>
  <c r="BZ17" i="17"/>
  <c r="K17" i="17"/>
  <c r="CT17" i="17"/>
  <c r="BW17" i="17"/>
  <c r="BN17" i="17"/>
  <c r="BX17" i="17"/>
  <c r="BQ17" i="17"/>
  <c r="BP17" i="17"/>
  <c r="CX17" i="17"/>
  <c r="CQ145" i="17"/>
  <c r="CQ147" i="17"/>
  <c r="CQ146" i="17"/>
  <c r="G103" i="17"/>
  <c r="P103" i="17"/>
  <c r="BF151" i="17"/>
  <c r="BB147" i="17"/>
  <c r="BB148" i="17"/>
  <c r="BT139" i="17"/>
  <c r="BT141" i="17"/>
  <c r="AY142" i="17"/>
  <c r="BT142" i="17"/>
  <c r="AY143" i="17"/>
  <c r="R143" i="17"/>
  <c r="R142" i="17"/>
  <c r="BT202" i="17"/>
  <c r="BT199" i="17"/>
  <c r="BT196" i="17"/>
  <c r="S198" i="17"/>
  <c r="I213" i="17"/>
  <c r="G207" i="17"/>
  <c r="G208" i="17"/>
  <c r="G205" i="17"/>
  <c r="L205" i="17" s="1"/>
  <c r="G204" i="17"/>
  <c r="CU216" i="17"/>
  <c r="CU208" i="17"/>
  <c r="CQ216" i="17"/>
  <c r="CU212" i="17"/>
  <c r="CU207" i="17"/>
  <c r="CQ213" i="17"/>
  <c r="CU213" i="17"/>
  <c r="CU211" i="17"/>
  <c r="CU214" i="17"/>
  <c r="CQ214" i="17"/>
  <c r="CT208" i="17"/>
  <c r="CT206" i="17"/>
  <c r="CT210" i="17"/>
  <c r="CW209" i="17"/>
  <c r="CW216" i="17"/>
  <c r="CW213" i="17"/>
  <c r="CO222" i="17"/>
  <c r="AY222" i="17"/>
  <c r="AY220" i="17"/>
  <c r="P179" i="17"/>
  <c r="AR176" i="17"/>
  <c r="CV40" i="17"/>
  <c r="BO148" i="17"/>
  <c r="CR238" i="17"/>
  <c r="BK149" i="17"/>
  <c r="H185" i="17"/>
  <c r="CR148" i="17"/>
  <c r="BM180" i="17"/>
  <c r="BJ184" i="17"/>
  <c r="CW94" i="17"/>
  <c r="CR142" i="17"/>
  <c r="H136" i="17"/>
  <c r="CS217" i="17"/>
  <c r="AU162" i="17"/>
  <c r="Q140" i="17"/>
  <c r="BS164" i="17"/>
  <c r="BZ162" i="17"/>
  <c r="CV84" i="17"/>
  <c r="CT135" i="17"/>
  <c r="BU119" i="17"/>
  <c r="BN186" i="17"/>
  <c r="CP163" i="17"/>
  <c r="CP167" i="17"/>
  <c r="BM179" i="17"/>
  <c r="CH170" i="17"/>
  <c r="CH178" i="17"/>
  <c r="BM181" i="17"/>
  <c r="BG153" i="17"/>
  <c r="CP153" i="17"/>
  <c r="CP154" i="17"/>
  <c r="CP151" i="17"/>
  <c r="CP150" i="17"/>
  <c r="CP152" i="17"/>
  <c r="CT146" i="17"/>
  <c r="CP157" i="17"/>
  <c r="CT153" i="17"/>
  <c r="CT151" i="17"/>
  <c r="CT156" i="17"/>
  <c r="CT154" i="17"/>
  <c r="AU160" i="17"/>
  <c r="AX162" i="17"/>
  <c r="AV163" i="17"/>
  <c r="AV162" i="17"/>
  <c r="AV160" i="17"/>
  <c r="CP158" i="17"/>
  <c r="CP159" i="17"/>
  <c r="CP165" i="17"/>
  <c r="CP160" i="17"/>
  <c r="CP161" i="17"/>
  <c r="CP164" i="17"/>
  <c r="CG163" i="17"/>
  <c r="CG161" i="17"/>
  <c r="CG164" i="17"/>
  <c r="CG162" i="17"/>
  <c r="CG168" i="17"/>
  <c r="CG167" i="17"/>
  <c r="BL167" i="17"/>
  <c r="CG158" i="17"/>
  <c r="CG160" i="17"/>
  <c r="BL169" i="17"/>
  <c r="CG159" i="17"/>
  <c r="CG166" i="17"/>
  <c r="CU162" i="17"/>
  <c r="CU164" i="17"/>
  <c r="CU160" i="17"/>
  <c r="CU163" i="17"/>
  <c r="BX166" i="17"/>
  <c r="BC170" i="17"/>
  <c r="BC172" i="17"/>
  <c r="BX165" i="17"/>
  <c r="BX164" i="17"/>
  <c r="BC167" i="17"/>
  <c r="BC169" i="17"/>
  <c r="BC165" i="17"/>
  <c r="BX168" i="17"/>
  <c r="BX167" i="17"/>
  <c r="AS175" i="17"/>
  <c r="BH178" i="17"/>
  <c r="BH176" i="17"/>
  <c r="AW94" i="17"/>
  <c r="BS103" i="17"/>
  <c r="BS104" i="17"/>
  <c r="BS98" i="17"/>
  <c r="AR120" i="17"/>
  <c r="AR119" i="17"/>
  <c r="AR125" i="17"/>
  <c r="CP109" i="17"/>
  <c r="CV117" i="17"/>
  <c r="CV116" i="17"/>
  <c r="CV114" i="17"/>
  <c r="AT135" i="17"/>
  <c r="AT136" i="17"/>
  <c r="AT137" i="17"/>
  <c r="AT139" i="17"/>
  <c r="AT140" i="17"/>
  <c r="CQ142" i="17"/>
  <c r="CQ139" i="17"/>
  <c r="CQ140" i="17"/>
  <c r="T120" i="17"/>
  <c r="T116" i="17"/>
  <c r="I135" i="17"/>
  <c r="I137" i="17"/>
  <c r="I136" i="17"/>
  <c r="BR72" i="17"/>
  <c r="BY72" i="17"/>
  <c r="BP72" i="17"/>
  <c r="BS72" i="17"/>
  <c r="CE72" i="17"/>
  <c r="S72" i="17"/>
  <c r="CF72" i="17"/>
  <c r="CB72" i="17"/>
  <c r="BX72" i="17"/>
  <c r="CC72" i="17"/>
  <c r="T72" i="17"/>
  <c r="BV72" i="17"/>
  <c r="CT72" i="17"/>
  <c r="CW72" i="17"/>
  <c r="CX72" i="17"/>
  <c r="CX55" i="17"/>
  <c r="BR139" i="17"/>
  <c r="BR141" i="17"/>
  <c r="AW144" i="17"/>
  <c r="AW143" i="17"/>
  <c r="BR138" i="17"/>
  <c r="BR133" i="17"/>
  <c r="BS142" i="17"/>
  <c r="BS139" i="17"/>
  <c r="AX142" i="17"/>
  <c r="BS141" i="17"/>
  <c r="AX149" i="17"/>
  <c r="AX148" i="17"/>
  <c r="AX143" i="17"/>
  <c r="AX146" i="17"/>
  <c r="CO145" i="17"/>
  <c r="CX145" i="17" s="1"/>
  <c r="CO147" i="17"/>
  <c r="CO148" i="17"/>
  <c r="G96" i="17"/>
  <c r="G95" i="17"/>
  <c r="G94" i="17"/>
  <c r="G90" i="17"/>
  <c r="G93" i="17"/>
  <c r="P95" i="17"/>
  <c r="P87" i="17"/>
  <c r="P89" i="17"/>
  <c r="BI150" i="17"/>
  <c r="AZ147" i="17"/>
  <c r="AZ149" i="17"/>
  <c r="AZ148" i="17"/>
  <c r="CF141" i="17"/>
  <c r="CF139" i="17"/>
  <c r="CF142" i="17"/>
  <c r="CF134" i="17"/>
  <c r="BK145" i="17"/>
  <c r="BK144" i="17"/>
  <c r="I147" i="17"/>
  <c r="I146" i="17"/>
  <c r="CR177" i="17"/>
  <c r="CT196" i="17"/>
  <c r="CT194" i="17"/>
  <c r="CT193" i="17"/>
  <c r="CT195" i="17"/>
  <c r="BH207" i="17"/>
  <c r="CU203" i="17"/>
  <c r="CU201" i="17"/>
  <c r="CQ208" i="17"/>
  <c r="CU197" i="17"/>
  <c r="BG206" i="17"/>
  <c r="BG207" i="17"/>
  <c r="BM206" i="17"/>
  <c r="BM211" i="17"/>
  <c r="I210" i="17"/>
  <c r="AU207" i="17"/>
  <c r="BV213" i="17"/>
  <c r="BV212" i="17"/>
  <c r="BV215" i="17"/>
  <c r="BA213" i="17"/>
  <c r="CO204" i="17"/>
  <c r="CO205" i="17"/>
  <c r="CX205" i="17" s="1"/>
  <c r="I215" i="17"/>
  <c r="K207" i="17"/>
  <c r="K212" i="17"/>
  <c r="CQ217" i="17"/>
  <c r="J102" i="17"/>
  <c r="P174" i="17"/>
  <c r="CV132" i="17"/>
  <c r="CQ99" i="17"/>
  <c r="AR200" i="17"/>
  <c r="AY223" i="17"/>
  <c r="J98" i="17"/>
  <c r="CR222" i="17"/>
  <c r="BO224" i="17"/>
  <c r="BS156" i="17"/>
  <c r="CH135" i="17"/>
  <c r="CE119" i="17"/>
  <c r="BB170" i="17"/>
  <c r="CX58" i="17"/>
  <c r="S40" i="17"/>
  <c r="CF148" i="17"/>
  <c r="S153" i="17"/>
  <c r="CP166" i="17"/>
  <c r="T115" i="17"/>
  <c r="BA158" i="17"/>
  <c r="AY137" i="17"/>
  <c r="AY221" i="17"/>
  <c r="BQ116" i="17"/>
  <c r="AU97" i="17"/>
  <c r="BG208" i="17"/>
  <c r="Q139" i="17"/>
  <c r="BP151" i="17"/>
  <c r="CH173" i="17"/>
  <c r="BN191" i="17"/>
  <c r="BY191" i="17"/>
  <c r="CC163" i="17"/>
  <c r="BE163" i="17"/>
  <c r="BS129" i="17"/>
  <c r="P169" i="17"/>
  <c r="U169" i="17" s="1"/>
  <c r="BR60" i="17"/>
  <c r="CV135" i="17"/>
  <c r="AV122" i="17"/>
  <c r="BS111" i="17"/>
  <c r="BF150" i="17"/>
  <c r="BP167" i="17"/>
  <c r="BA152" i="17"/>
  <c r="AR156" i="17"/>
  <c r="BE151" i="17"/>
  <c r="BE153" i="17"/>
  <c r="BZ156" i="17"/>
  <c r="BZ151" i="17"/>
  <c r="AW156" i="17"/>
  <c r="AW155" i="17"/>
  <c r="BR154" i="17"/>
  <c r="BR153" i="17"/>
  <c r="BR156" i="17"/>
  <c r="BR151" i="17"/>
  <c r="BA167" i="17"/>
  <c r="AV169" i="17"/>
  <c r="AV170" i="17"/>
  <c r="BQ165" i="17"/>
  <c r="BQ167" i="17"/>
  <c r="BQ166" i="17"/>
  <c r="BQ163" i="17"/>
  <c r="AV168" i="17"/>
  <c r="BQ162" i="17"/>
  <c r="BQ168" i="17"/>
  <c r="BQ161" i="17"/>
  <c r="CS175" i="17"/>
  <c r="CS107" i="17"/>
  <c r="BO84" i="17"/>
  <c r="CW84" i="17"/>
  <c r="CD84" i="17"/>
  <c r="CX84" i="17"/>
  <c r="BR84" i="17"/>
  <c r="BZ84" i="17"/>
  <c r="CF84" i="17"/>
  <c r="BS84" i="17"/>
  <c r="CA84" i="17"/>
  <c r="T84" i="17"/>
  <c r="CE84" i="17"/>
  <c r="BP84" i="17"/>
  <c r="CT84" i="17"/>
  <c r="BX84" i="17"/>
  <c r="BW84" i="17"/>
  <c r="CU84" i="17"/>
  <c r="CG84" i="17"/>
  <c r="CB84" i="17"/>
  <c r="BT84" i="17"/>
  <c r="BY84" i="17"/>
  <c r="BV84" i="17"/>
  <c r="S84" i="17"/>
  <c r="AU146" i="17"/>
  <c r="BP142" i="17"/>
  <c r="BP139" i="17"/>
  <c r="BP138" i="17"/>
  <c r="BP140" i="17"/>
  <c r="BP141" i="17"/>
  <c r="AU144" i="17"/>
  <c r="AU145" i="17"/>
  <c r="CU133" i="17"/>
  <c r="CU140" i="17"/>
  <c r="CU139" i="17"/>
  <c r="CU142" i="17"/>
  <c r="CU134" i="17"/>
  <c r="CQ144" i="17"/>
  <c r="CU141" i="17"/>
  <c r="G97" i="17"/>
  <c r="BK150" i="17"/>
  <c r="BG146" i="17"/>
  <c r="BG145" i="17"/>
  <c r="CR189" i="17"/>
  <c r="BR199" i="17"/>
  <c r="BR202" i="17"/>
  <c r="BR197" i="17"/>
  <c r="BR198" i="17"/>
  <c r="AW199" i="17"/>
  <c r="AW200" i="17"/>
  <c r="R207" i="17"/>
  <c r="R208" i="17"/>
  <c r="R206" i="17"/>
  <c r="BC210" i="17"/>
  <c r="BC209" i="17"/>
  <c r="BD213" i="17"/>
  <c r="BY215" i="17"/>
  <c r="AI208" i="17"/>
  <c r="BO212" i="17"/>
  <c r="BO211" i="17"/>
  <c r="BM214" i="17"/>
  <c r="CC119" i="17"/>
  <c r="BQ40" i="17"/>
  <c r="S148" i="17"/>
  <c r="CF146" i="17"/>
  <c r="AW196" i="17"/>
  <c r="BY190" i="17"/>
  <c r="CT119" i="17"/>
  <c r="CD60" i="17"/>
  <c r="BW135" i="17"/>
  <c r="CG119" i="17"/>
  <c r="CX52" i="17"/>
  <c r="CD40" i="17"/>
  <c r="BU148" i="17"/>
  <c r="BW148" i="17"/>
  <c r="BE138" i="17"/>
  <c r="BS108" i="17"/>
  <c r="AU93" i="17"/>
  <c r="BN160" i="17"/>
  <c r="BN178" i="17"/>
  <c r="CB219" i="17"/>
  <c r="BT194" i="17"/>
  <c r="R200" i="17"/>
  <c r="AX186" i="17"/>
  <c r="BH168" i="17"/>
  <c r="J84" i="17"/>
  <c r="CH99" i="17"/>
  <c r="AV161" i="17"/>
  <c r="BS163" i="17"/>
  <c r="AU143" i="17"/>
  <c r="BC168" i="17"/>
  <c r="BW111" i="17"/>
  <c r="CU161" i="17"/>
  <c r="CB83" i="17"/>
  <c r="AI175" i="17"/>
  <c r="AT184" i="17"/>
  <c r="CS183" i="17"/>
  <c r="CS184" i="17"/>
  <c r="CW175" i="17"/>
  <c r="AS186" i="17"/>
  <c r="AF182" i="17"/>
  <c r="BW182" i="17" s="1"/>
  <c r="AR192" i="17"/>
  <c r="BO183" i="17"/>
  <c r="BO188" i="17"/>
  <c r="BO191" i="17"/>
  <c r="BO189" i="17"/>
  <c r="BO182" i="17"/>
  <c r="BO190" i="17"/>
  <c r="BO192" i="17"/>
  <c r="BL197" i="17"/>
  <c r="BD196" i="17"/>
  <c r="BY185" i="17"/>
  <c r="BY187" i="17"/>
  <c r="BY192" i="17"/>
  <c r="BD192" i="17"/>
  <c r="BY186" i="17"/>
  <c r="BA198" i="17"/>
  <c r="BL198" i="17"/>
  <c r="BK200" i="17"/>
  <c r="BL202" i="17"/>
  <c r="BL201" i="17"/>
  <c r="CO187" i="17"/>
  <c r="CO185" i="17"/>
  <c r="CU192" i="17"/>
  <c r="CU191" i="17"/>
  <c r="CU190" i="17"/>
  <c r="CQ191" i="17"/>
  <c r="CU187" i="17"/>
  <c r="CS197" i="17"/>
  <c r="CS196" i="17"/>
  <c r="H168" i="17"/>
  <c r="J163" i="17"/>
  <c r="J166" i="17"/>
  <c r="H174" i="17"/>
  <c r="P182" i="17"/>
  <c r="P189" i="17"/>
  <c r="Q131" i="17"/>
  <c r="I132" i="17"/>
  <c r="K128" i="17"/>
  <c r="K129" i="17"/>
  <c r="AU127" i="17"/>
  <c r="BQ103" i="17"/>
  <c r="BQ105" i="17"/>
  <c r="CS128" i="17"/>
  <c r="CS129" i="17"/>
  <c r="CP115" i="17"/>
  <c r="CP116" i="17"/>
  <c r="CT117" i="17"/>
  <c r="CO129" i="17"/>
  <c r="CO125" i="17"/>
  <c r="CO119" i="17"/>
  <c r="CO118" i="17"/>
  <c r="BR121" i="17"/>
  <c r="AW132" i="17"/>
  <c r="BR127" i="17"/>
  <c r="BR128" i="17"/>
  <c r="BR129" i="17"/>
  <c r="CU121" i="17"/>
  <c r="CU129" i="17"/>
  <c r="BQ128" i="17"/>
  <c r="AV136" i="17"/>
  <c r="AS134" i="17"/>
  <c r="AS136" i="17"/>
  <c r="AS135" i="17"/>
  <c r="BN129" i="17"/>
  <c r="AS137" i="17"/>
  <c r="AS138" i="17"/>
  <c r="BG135" i="17"/>
  <c r="CB132" i="17"/>
  <c r="BG134" i="17"/>
  <c r="CB129" i="17"/>
  <c r="AR136" i="17"/>
  <c r="AR137" i="17"/>
  <c r="BL140" i="17"/>
  <c r="BL135" i="17"/>
  <c r="BL134" i="17"/>
  <c r="BL137" i="17"/>
  <c r="BL141" i="17"/>
  <c r="BL131" i="17"/>
  <c r="CG132" i="17"/>
  <c r="BL132" i="17"/>
  <c r="BL130" i="17"/>
  <c r="BL133" i="17"/>
  <c r="AS141" i="17"/>
  <c r="AW136" i="17"/>
  <c r="AW139" i="17"/>
  <c r="AW138" i="17"/>
  <c r="AW137" i="17"/>
  <c r="AW140" i="17"/>
  <c r="BD142" i="17"/>
  <c r="H139" i="17"/>
  <c r="BV143" i="17"/>
  <c r="CT143" i="17"/>
  <c r="BW143" i="17"/>
  <c r="CH143" i="17"/>
  <c r="BY143" i="17"/>
  <c r="BN143" i="17"/>
  <c r="BQ143" i="17"/>
  <c r="BR143" i="17"/>
  <c r="CG143" i="17"/>
  <c r="BX143" i="17"/>
  <c r="K143" i="17"/>
  <c r="CB143" i="17"/>
  <c r="BP143" i="17"/>
  <c r="CU143" i="17"/>
  <c r="CF143" i="17"/>
  <c r="CV143" i="17"/>
  <c r="BZ130" i="17"/>
  <c r="BS130" i="17"/>
  <c r="BY130" i="17"/>
  <c r="CH130" i="17"/>
  <c r="BT130" i="17"/>
  <c r="BR130" i="17"/>
  <c r="CG130" i="17"/>
  <c r="CD130" i="17"/>
  <c r="CU118" i="17"/>
  <c r="BT118" i="17"/>
  <c r="CA118" i="17"/>
  <c r="CB118" i="17"/>
  <c r="CD118" i="17"/>
  <c r="BO118" i="17"/>
  <c r="BV118" i="17"/>
  <c r="BX118" i="17"/>
  <c r="CG118" i="17"/>
  <c r="S106" i="17"/>
  <c r="J106" i="17"/>
  <c r="CT106" i="17"/>
  <c r="BT106" i="17"/>
  <c r="K106" i="17"/>
  <c r="BW106" i="17"/>
  <c r="CF106" i="17"/>
  <c r="BX106" i="17"/>
  <c r="BS106" i="17"/>
  <c r="CV106" i="17"/>
  <c r="BZ106" i="17"/>
  <c r="CA106" i="17"/>
  <c r="BY106" i="17"/>
  <c r="CG106" i="17"/>
  <c r="BV106" i="17"/>
  <c r="BR106" i="17"/>
  <c r="T106" i="17"/>
  <c r="CH106" i="17"/>
  <c r="CC106" i="17"/>
  <c r="CB106" i="17"/>
  <c r="CW106" i="17"/>
  <c r="BT94" i="17"/>
  <c r="J94" i="17"/>
  <c r="S94" i="17"/>
  <c r="BU94" i="17"/>
  <c r="BZ94" i="17"/>
  <c r="BV94" i="17"/>
  <c r="CH94" i="17"/>
  <c r="CE94" i="17"/>
  <c r="CF94" i="17"/>
  <c r="CC94" i="17"/>
  <c r="CD94" i="17"/>
  <c r="CA94" i="17"/>
  <c r="BW94" i="17"/>
  <c r="T94" i="17"/>
  <c r="BX94" i="17"/>
  <c r="K94" i="17"/>
  <c r="CU94" i="17"/>
  <c r="CG94" i="17"/>
  <c r="S83" i="17"/>
  <c r="BU83" i="17"/>
  <c r="CT83" i="17"/>
  <c r="CA83" i="17"/>
  <c r="CE83" i="17"/>
  <c r="BY71" i="17"/>
  <c r="K71" i="17"/>
  <c r="CH71" i="17"/>
  <c r="CT71" i="17"/>
  <c r="J71" i="17"/>
  <c r="BO71" i="17"/>
  <c r="CG71" i="17"/>
  <c r="CA71" i="17"/>
  <c r="BX71" i="17"/>
  <c r="CU71" i="17"/>
  <c r="S71" i="17"/>
  <c r="T71" i="17"/>
  <c r="BV71" i="17"/>
  <c r="CV71" i="17"/>
  <c r="BS71" i="17"/>
  <c r="CF59" i="17"/>
  <c r="CU59" i="17"/>
  <c r="CA59" i="17"/>
  <c r="BQ59" i="17"/>
  <c r="BW59" i="17"/>
  <c r="S59" i="17"/>
  <c r="K47" i="17"/>
  <c r="CB47" i="17"/>
  <c r="BP47" i="17"/>
  <c r="BT47" i="17"/>
  <c r="BY47" i="17"/>
  <c r="BS47" i="17"/>
  <c r="BV47" i="17"/>
  <c r="CH47" i="17"/>
  <c r="CC47" i="17"/>
  <c r="CD47" i="17"/>
  <c r="BX47" i="17"/>
  <c r="CA47" i="17"/>
  <c r="CG47" i="17"/>
  <c r="BR71" i="17"/>
  <c r="CO121" i="17"/>
  <c r="BP83" i="17"/>
  <c r="CH83" i="17"/>
  <c r="BN104" i="17"/>
  <c r="AV129" i="17"/>
  <c r="BO185" i="17"/>
  <c r="BU71" i="17"/>
  <c r="BO143" i="17"/>
  <c r="BO184" i="17"/>
  <c r="CE118" i="17"/>
  <c r="CO120" i="17"/>
  <c r="AW193" i="17"/>
  <c r="BV83" i="17"/>
  <c r="CG83" i="17"/>
  <c r="BQ98" i="17"/>
  <c r="CU184" i="17"/>
  <c r="BO186" i="17"/>
  <c r="AT193" i="17"/>
  <c r="CB71" i="17"/>
  <c r="CD106" i="17"/>
  <c r="CC118" i="17"/>
  <c r="CA143" i="17"/>
  <c r="AS190" i="17"/>
  <c r="Q130" i="17"/>
  <c r="CE143" i="17"/>
  <c r="BN83" i="17"/>
  <c r="BS83" i="17"/>
  <c r="AV108" i="17"/>
  <c r="J143" i="17"/>
  <c r="BY189" i="17"/>
  <c r="BZ71" i="17"/>
  <c r="BQ106" i="17"/>
  <c r="BS118" i="17"/>
  <c r="BY94" i="17"/>
  <c r="AS191" i="17"/>
  <c r="CW102" i="17"/>
  <c r="CX47" i="17"/>
  <c r="BQ83" i="17"/>
  <c r="J83" i="17"/>
  <c r="BT71" i="17"/>
  <c r="BU106" i="17"/>
  <c r="CU127" i="17"/>
  <c r="BL136" i="17"/>
  <c r="BJ158" i="17"/>
  <c r="CR105" i="17"/>
  <c r="BY145" i="17"/>
  <c r="BY146" i="17"/>
  <c r="BN153" i="17"/>
  <c r="AS157" i="17"/>
  <c r="BI164" i="17"/>
  <c r="BU167" i="17"/>
  <c r="BU158" i="17"/>
  <c r="BI166" i="17"/>
  <c r="CQ167" i="17"/>
  <c r="AW176" i="17"/>
  <c r="CU178" i="17"/>
  <c r="CW176" i="17"/>
  <c r="CW178" i="17"/>
  <c r="BK184" i="17"/>
  <c r="BK186" i="17"/>
  <c r="AZ189" i="17"/>
  <c r="BD195" i="17"/>
  <c r="BD194" i="17"/>
  <c r="BJ203" i="17"/>
  <c r="CW182" i="17"/>
  <c r="R171" i="17"/>
  <c r="K126" i="17"/>
  <c r="CQ85" i="17"/>
  <c r="CQ90" i="17"/>
  <c r="AX128" i="17"/>
  <c r="CS125" i="17"/>
  <c r="BN122" i="17"/>
  <c r="BN121" i="17"/>
  <c r="AS131" i="17"/>
  <c r="CS131" i="17"/>
  <c r="AY129" i="17"/>
  <c r="AY135" i="17"/>
  <c r="BM129" i="17"/>
  <c r="BM135" i="17"/>
  <c r="BM138" i="17"/>
  <c r="BM132" i="17"/>
  <c r="CH132" i="17"/>
  <c r="CV134" i="17"/>
  <c r="BP134" i="17"/>
  <c r="BZ122" i="17"/>
  <c r="BW122" i="17"/>
  <c r="BU122" i="17"/>
  <c r="CF122" i="17"/>
  <c r="CV110" i="17"/>
  <c r="BW110" i="17"/>
  <c r="BS63" i="17"/>
  <c r="BQ63" i="17"/>
  <c r="CW63" i="17"/>
  <c r="CH63" i="17"/>
  <c r="BY63" i="17"/>
  <c r="K63" i="17"/>
  <c r="K51" i="17"/>
  <c r="BV51" i="17"/>
  <c r="CE51" i="17"/>
  <c r="CC51" i="17"/>
  <c r="CU51" i="17"/>
  <c r="CT51" i="17"/>
  <c r="CG51" i="17"/>
  <c r="BU51" i="17"/>
  <c r="BT51" i="17"/>
  <c r="S51" i="17"/>
  <c r="CA51" i="17"/>
  <c r="BO51" i="17"/>
  <c r="J51" i="17"/>
  <c r="CV51" i="17"/>
  <c r="CU174" i="17"/>
  <c r="BQ110" i="17"/>
  <c r="BN152" i="17"/>
  <c r="BI192" i="17"/>
  <c r="AS158" i="17"/>
  <c r="BI194" i="17"/>
  <c r="AS160" i="17"/>
  <c r="CW171" i="17"/>
  <c r="CW172" i="17"/>
  <c r="BN170" i="17"/>
  <c r="BN175" i="17"/>
  <c r="BK190" i="17"/>
  <c r="CC183" i="17"/>
  <c r="CC192" i="17"/>
  <c r="S159" i="17"/>
  <c r="BK164" i="17"/>
  <c r="CS132" i="17"/>
  <c r="BL139" i="17"/>
  <c r="BK131" i="17"/>
  <c r="CF132" i="17"/>
  <c r="K79" i="17"/>
  <c r="T55" i="17"/>
  <c r="BV169" i="17"/>
  <c r="BV171" i="17"/>
  <c r="BB162" i="17"/>
  <c r="BM194" i="17"/>
  <c r="BA159" i="17"/>
  <c r="CS159" i="17"/>
  <c r="BO149" i="17"/>
  <c r="BD156" i="17"/>
  <c r="CC151" i="17"/>
  <c r="BL165" i="17"/>
  <c r="AU159" i="17"/>
  <c r="CE161" i="17"/>
  <c r="AW170" i="17"/>
  <c r="AW171" i="17"/>
  <c r="BV164" i="17"/>
  <c r="BL166" i="17"/>
  <c r="H87" i="17"/>
  <c r="CF224" i="17"/>
  <c r="CF218" i="17"/>
  <c r="Q225" i="17"/>
  <c r="CA146" i="17"/>
  <c r="CW159" i="17"/>
  <c r="CW157" i="17"/>
  <c r="AS103" i="17"/>
  <c r="AS109" i="17"/>
  <c r="AS127" i="17"/>
  <c r="CQ112" i="17"/>
  <c r="CR135" i="17"/>
  <c r="BK133" i="17"/>
  <c r="BM131" i="17"/>
  <c r="CV151" i="17"/>
  <c r="CC139" i="17"/>
  <c r="CH139" i="17"/>
  <c r="BX79" i="17"/>
  <c r="CT79" i="17"/>
  <c r="BU79" i="17"/>
  <c r="CH79" i="17"/>
  <c r="CB79" i="17"/>
  <c r="CU79" i="17"/>
  <c r="CF79" i="17"/>
  <c r="CE79" i="17"/>
  <c r="CT43" i="17"/>
  <c r="BZ43" i="17"/>
  <c r="BV12" i="17"/>
  <c r="CE12" i="17"/>
  <c r="CH12" i="17"/>
  <c r="BQ12" i="17"/>
  <c r="BX12" i="17"/>
  <c r="K12" i="17"/>
  <c r="BR12" i="17"/>
  <c r="BT12" i="17"/>
  <c r="BW12" i="17"/>
  <c r="BP12" i="17"/>
  <c r="CA12" i="17"/>
  <c r="R90" i="17"/>
  <c r="CF225" i="17"/>
  <c r="BX200" i="17"/>
  <c r="BV21" i="17"/>
  <c r="S32" i="17"/>
  <c r="BM151" i="17"/>
  <c r="CC191" i="17"/>
  <c r="K101" i="17"/>
  <c r="R108" i="17"/>
  <c r="CA138" i="17"/>
  <c r="CD21" i="17"/>
  <c r="BR32" i="17"/>
  <c r="CG146" i="17"/>
  <c r="BT159" i="17"/>
  <c r="CP140" i="17"/>
  <c r="CV165" i="17"/>
  <c r="CR202" i="17"/>
  <c r="BA179" i="17"/>
  <c r="CB171" i="17"/>
  <c r="CE175" i="17"/>
  <c r="BY179" i="17"/>
  <c r="BA184" i="17"/>
  <c r="AY184" i="17"/>
  <c r="BI191" i="17"/>
  <c r="BQ183" i="17"/>
  <c r="BT191" i="17"/>
  <c r="BD193" i="17"/>
  <c r="CB183" i="17"/>
  <c r="CG187" i="17"/>
  <c r="BD198" i="17"/>
  <c r="CX74" i="17"/>
  <c r="BT31" i="17"/>
  <c r="CR146" i="17"/>
  <c r="G100" i="17"/>
  <c r="P88" i="17"/>
  <c r="BX141" i="17"/>
  <c r="CB138" i="17"/>
  <c r="CE138" i="17"/>
  <c r="BT138" i="17"/>
  <c r="CR150" i="17"/>
  <c r="H220" i="17"/>
  <c r="CG227" i="17"/>
  <c r="T228" i="17"/>
  <c r="BS85" i="17"/>
  <c r="AR133" i="17"/>
  <c r="BJ139" i="17"/>
  <c r="AT117" i="17"/>
  <c r="BS93" i="17"/>
  <c r="CR90" i="17"/>
  <c r="AT108" i="17"/>
  <c r="AU116" i="17"/>
  <c r="AX117" i="17"/>
  <c r="CS93" i="17"/>
  <c r="CQ95" i="17"/>
  <c r="BS90" i="17"/>
  <c r="AT218" i="17"/>
  <c r="CT120" i="17"/>
  <c r="AT220" i="17"/>
  <c r="BY125" i="17"/>
  <c r="AT122" i="17"/>
  <c r="AV112" i="17"/>
  <c r="R118" i="17"/>
  <c r="CC131" i="17"/>
  <c r="BI171" i="17"/>
  <c r="CO127" i="17"/>
  <c r="U72" i="17"/>
  <c r="CU124" i="17"/>
  <c r="CT128" i="17"/>
  <c r="CV123" i="17"/>
  <c r="BO113" i="17"/>
  <c r="CO130" i="17"/>
  <c r="AV138" i="17"/>
  <c r="BO116" i="17"/>
  <c r="BI131" i="17"/>
  <c r="K119" i="17"/>
  <c r="AV137" i="17"/>
  <c r="CO133" i="17"/>
  <c r="CX133" i="17" s="1"/>
  <c r="CP131" i="17"/>
  <c r="CE132" i="17"/>
  <c r="CW150" i="17"/>
  <c r="CE137" i="17"/>
  <c r="AT116" i="17"/>
  <c r="AT100" i="17"/>
  <c r="BS95" i="17"/>
  <c r="CR131" i="17"/>
  <c r="BO107" i="17"/>
  <c r="AU115" i="17"/>
  <c r="AX116" i="17"/>
  <c r="CS102" i="17"/>
  <c r="CQ103" i="17"/>
  <c r="BO216" i="17"/>
  <c r="AT121" i="17"/>
  <c r="AV113" i="17"/>
  <c r="T130" i="17"/>
  <c r="R114" i="17"/>
  <c r="CC132" i="17"/>
  <c r="BI170" i="17"/>
  <c r="CH113" i="17"/>
  <c r="U63" i="17"/>
  <c r="AT102" i="17"/>
  <c r="AU98" i="17"/>
  <c r="CC150" i="17"/>
  <c r="BI139" i="17"/>
  <c r="K117" i="17"/>
  <c r="AR124" i="17"/>
  <c r="BJ147" i="17"/>
  <c r="BJ152" i="17"/>
  <c r="BJ148" i="17"/>
  <c r="BJ149" i="17"/>
  <c r="AS153" i="17"/>
  <c r="AS144" i="17"/>
  <c r="AS148" i="17"/>
  <c r="BE155" i="17"/>
  <c r="BE144" i="17"/>
  <c r="BZ145" i="17"/>
  <c r="BE156" i="17"/>
  <c r="BZ149" i="17"/>
  <c r="BJ156" i="17"/>
  <c r="CE145" i="17"/>
  <c r="BJ155" i="17"/>
  <c r="CE151" i="17"/>
  <c r="CE149" i="17"/>
  <c r="BA149" i="17"/>
  <c r="BV149" i="17"/>
  <c r="AY157" i="17"/>
  <c r="AY152" i="17"/>
  <c r="BT149" i="17"/>
  <c r="BT151" i="17"/>
  <c r="AY153" i="17"/>
  <c r="BT155" i="17"/>
  <c r="BT147" i="17"/>
  <c r="CQ153" i="17"/>
  <c r="CQ157" i="17"/>
  <c r="CQ151" i="17"/>
  <c r="CQ148" i="17"/>
  <c r="CQ158" i="17"/>
  <c r="BW149" i="17"/>
  <c r="BB156" i="17"/>
  <c r="BB155" i="17"/>
  <c r="BB150" i="17"/>
  <c r="BW147" i="17"/>
  <c r="BW152" i="17"/>
  <c r="BP152" i="17"/>
  <c r="AU156" i="17"/>
  <c r="BP149" i="17"/>
  <c r="AU151" i="17"/>
  <c r="AU152" i="17"/>
  <c r="BP147" i="17"/>
  <c r="CP155" i="17"/>
  <c r="CT149" i="17"/>
  <c r="CS160" i="17"/>
  <c r="CS161" i="17"/>
  <c r="BF159" i="17"/>
  <c r="CA153" i="17"/>
  <c r="BL163" i="17"/>
  <c r="BL155" i="17"/>
  <c r="BL162" i="17"/>
  <c r="BG165" i="17"/>
  <c r="BG162" i="17"/>
  <c r="BC155" i="17"/>
  <c r="BC166" i="17"/>
  <c r="BC163" i="17"/>
  <c r="AZ163" i="17"/>
  <c r="AZ156" i="17"/>
  <c r="BW157" i="17"/>
  <c r="BW158" i="17"/>
  <c r="BW159" i="17"/>
  <c r="AW161" i="17"/>
  <c r="BR166" i="17"/>
  <c r="BR164" i="17"/>
  <c r="BR161" i="17"/>
  <c r="BR159" i="17"/>
  <c r="BR167" i="17"/>
  <c r="BR157" i="17"/>
  <c r="BR165" i="17"/>
  <c r="AW168" i="17"/>
  <c r="BR163" i="17"/>
  <c r="AW162" i="17"/>
  <c r="AW157" i="17"/>
  <c r="BR162" i="17"/>
  <c r="AW158" i="17"/>
  <c r="AW167" i="17"/>
  <c r="AW163" i="17"/>
  <c r="BR160" i="17"/>
  <c r="BM166" i="17"/>
  <c r="CH165" i="17"/>
  <c r="CH168" i="17"/>
  <c r="CH162" i="17"/>
  <c r="CH159" i="17"/>
  <c r="CH160" i="17"/>
  <c r="CH166" i="17"/>
  <c r="BM168" i="17"/>
  <c r="BX160" i="17"/>
  <c r="BX162" i="17"/>
  <c r="BX161" i="17"/>
  <c r="AS163" i="17"/>
  <c r="BN164" i="17"/>
  <c r="BN163" i="17"/>
  <c r="BN162" i="17"/>
  <c r="AS171" i="17"/>
  <c r="AS165" i="17"/>
  <c r="BK160" i="17"/>
  <c r="CF167" i="17"/>
  <c r="CF159" i="17"/>
  <c r="BK163" i="17"/>
  <c r="BK166" i="17"/>
  <c r="BK161" i="17"/>
  <c r="CF161" i="17"/>
  <c r="BK165" i="17"/>
  <c r="CF162" i="17"/>
  <c r="BK162" i="17"/>
  <c r="CF160" i="17"/>
  <c r="S121" i="17"/>
  <c r="S123" i="17"/>
  <c r="Q121" i="17"/>
  <c r="S122" i="17"/>
  <c r="S130" i="17"/>
  <c r="K127" i="17"/>
  <c r="K130" i="17"/>
  <c r="I130" i="17"/>
  <c r="I134" i="17"/>
  <c r="K123" i="17"/>
  <c r="CP85" i="17"/>
  <c r="CP86" i="17"/>
  <c r="CP87" i="17"/>
  <c r="AX105" i="17"/>
  <c r="CT198" i="17"/>
  <c r="CT199" i="17"/>
  <c r="CP203" i="17"/>
  <c r="CP195" i="17"/>
  <c r="CT201" i="17"/>
  <c r="BT200" i="17"/>
  <c r="BT203" i="17"/>
  <c r="AY204" i="17"/>
  <c r="BT204" i="17"/>
  <c r="BT201" i="17"/>
  <c r="BV196" i="17"/>
  <c r="BV202" i="17"/>
  <c r="BA204" i="17"/>
  <c r="BH196" i="17"/>
  <c r="BH197" i="17"/>
  <c r="CC197" i="17"/>
  <c r="AW205" i="17"/>
  <c r="AW207" i="17"/>
  <c r="AW206" i="17"/>
  <c r="BR201" i="17"/>
  <c r="AX204" i="17"/>
  <c r="BS199" i="17"/>
  <c r="CP206" i="17"/>
  <c r="CP208" i="17"/>
  <c r="BI203" i="17"/>
  <c r="BI200" i="17"/>
  <c r="BI208" i="17"/>
  <c r="BI199" i="17"/>
  <c r="BI198" i="17"/>
  <c r="T198" i="17"/>
  <c r="R202" i="17"/>
  <c r="BG204" i="17"/>
  <c r="CB202" i="17"/>
  <c r="BG200" i="17"/>
  <c r="CB203" i="17"/>
  <c r="BG199" i="17"/>
  <c r="BC207" i="17"/>
  <c r="BC206" i="17"/>
  <c r="BX204" i="17"/>
  <c r="BC202" i="17"/>
  <c r="BX203" i="17"/>
  <c r="BX202" i="17"/>
  <c r="BC208" i="17"/>
  <c r="R212" i="17"/>
  <c r="R213" i="17"/>
  <c r="S193" i="17"/>
  <c r="S196" i="17"/>
  <c r="S195" i="17"/>
  <c r="S197" i="17"/>
  <c r="S200" i="17"/>
  <c r="S194" i="17"/>
  <c r="BJ210" i="17"/>
  <c r="BJ204" i="17"/>
  <c r="BJ213" i="17"/>
  <c r="BA214" i="17"/>
  <c r="BV205" i="17"/>
  <c r="BV210" i="17"/>
  <c r="BA210" i="17"/>
  <c r="CU210" i="17"/>
  <c r="CU209" i="17"/>
  <c r="CU206" i="17"/>
  <c r="CQ215" i="17"/>
  <c r="CT207" i="17"/>
  <c r="CP216" i="17"/>
  <c r="CT212" i="17"/>
  <c r="R214" i="17"/>
  <c r="T208" i="17"/>
  <c r="T213" i="17"/>
  <c r="T211" i="17"/>
  <c r="T212" i="17"/>
  <c r="T210" i="17"/>
  <c r="BY209" i="17"/>
  <c r="BY208" i="17"/>
  <c r="BY216" i="17"/>
  <c r="K208" i="17"/>
  <c r="K209" i="17"/>
  <c r="BX212" i="17"/>
  <c r="BC219" i="17"/>
  <c r="BC218" i="17"/>
  <c r="BC215" i="17"/>
  <c r="CV215" i="17"/>
  <c r="CR217" i="17"/>
  <c r="CR215" i="17"/>
  <c r="CE224" i="17"/>
  <c r="CE220" i="17"/>
  <c r="CD219" i="17"/>
  <c r="BI226" i="17"/>
  <c r="CC220" i="17"/>
  <c r="CC218" i="17"/>
  <c r="CC221" i="17"/>
  <c r="CB220" i="17"/>
  <c r="CB224" i="17"/>
  <c r="BC226" i="17"/>
  <c r="BC222" i="17"/>
  <c r="BV214" i="17"/>
  <c r="BA221" i="17"/>
  <c r="BA220" i="17"/>
  <c r="BA219" i="17"/>
  <c r="AY213" i="17"/>
  <c r="BT215" i="17"/>
  <c r="CO105" i="17"/>
  <c r="BP102" i="17"/>
  <c r="CV92" i="17"/>
  <c r="G126" i="17"/>
  <c r="AR98" i="17"/>
  <c r="AW121" i="17"/>
  <c r="CQ98" i="17"/>
  <c r="AT101" i="17"/>
  <c r="BS94" i="17"/>
  <c r="AU118" i="17"/>
  <c r="AW114" i="17"/>
  <c r="CS103" i="17"/>
  <c r="L67" i="17"/>
  <c r="AT216" i="17"/>
  <c r="CW91" i="17"/>
  <c r="CW120" i="17"/>
  <c r="CQ173" i="17"/>
  <c r="AT124" i="17"/>
  <c r="AV115" i="17"/>
  <c r="T118" i="17"/>
  <c r="R130" i="17"/>
  <c r="R117" i="17"/>
  <c r="CD167" i="17"/>
  <c r="BS113" i="17"/>
  <c r="U62" i="17"/>
  <c r="J150" i="17"/>
  <c r="AU99" i="17"/>
  <c r="BI129" i="17"/>
  <c r="BQ137" i="17"/>
  <c r="AU137" i="17"/>
  <c r="AR128" i="17"/>
  <c r="AR123" i="17"/>
  <c r="CW108" i="17"/>
  <c r="CW111" i="17"/>
  <c r="BZ155" i="17"/>
  <c r="AX121" i="17"/>
  <c r="CO102" i="17"/>
  <c r="G130" i="17"/>
  <c r="BN119" i="17"/>
  <c r="AR134" i="17"/>
  <c r="CR133" i="17"/>
  <c r="AX110" i="17"/>
  <c r="BR117" i="17"/>
  <c r="AT214" i="17"/>
  <c r="AT223" i="17"/>
  <c r="BS112" i="17"/>
  <c r="AU106" i="17"/>
  <c r="BQ113" i="17"/>
  <c r="U57" i="17"/>
  <c r="BO111" i="17"/>
  <c r="L44" i="17"/>
  <c r="BY113" i="17"/>
  <c r="BS116" i="17"/>
  <c r="BO137" i="17"/>
  <c r="BR137" i="17"/>
  <c r="CP136" i="17"/>
  <c r="BP107" i="17"/>
  <c r="BL164" i="17"/>
  <c r="BO102" i="17"/>
  <c r="AR94" i="17"/>
  <c r="AR97" i="17"/>
  <c r="BS119" i="17"/>
  <c r="CO106" i="17"/>
  <c r="BN114" i="17"/>
  <c r="AR131" i="17"/>
  <c r="CQ97" i="17"/>
  <c r="AS96" i="17"/>
  <c r="AX88" i="17"/>
  <c r="AV117" i="17"/>
  <c r="AW118" i="17"/>
  <c r="CQ101" i="17"/>
  <c r="CV120" i="17"/>
  <c r="U67" i="17"/>
  <c r="BO214" i="17"/>
  <c r="AT224" i="17"/>
  <c r="AW93" i="17"/>
  <c r="R129" i="17"/>
  <c r="S137" i="17"/>
  <c r="R134" i="17"/>
  <c r="BI176" i="17"/>
  <c r="CD165" i="17"/>
  <c r="BT113" i="17"/>
  <c r="CO132" i="17"/>
  <c r="BP113" i="17"/>
  <c r="BW113" i="17"/>
  <c r="BI167" i="17"/>
  <c r="CC153" i="17"/>
  <c r="CS116" i="17"/>
  <c r="CS113" i="17"/>
  <c r="CS114" i="17"/>
  <c r="CP127" i="17"/>
  <c r="CP121" i="17"/>
  <c r="CP130" i="17"/>
  <c r="CP126" i="17"/>
  <c r="CP122" i="17"/>
  <c r="CP124" i="17"/>
  <c r="CP128" i="17"/>
  <c r="CP123" i="17"/>
  <c r="CP125" i="17"/>
  <c r="AV118" i="17"/>
  <c r="AV119" i="17"/>
  <c r="AT97" i="17"/>
  <c r="AS116" i="17"/>
  <c r="BU113" i="17"/>
  <c r="AR138" i="17"/>
  <c r="U49" i="17"/>
  <c r="BX113" i="17"/>
  <c r="AR117" i="17"/>
  <c r="CD131" i="17"/>
  <c r="AU140" i="17"/>
  <c r="AW107" i="17"/>
  <c r="I113" i="17"/>
  <c r="AJ191" i="17"/>
  <c r="AX202" i="17"/>
  <c r="AX199" i="17"/>
  <c r="AX197" i="17"/>
  <c r="CQ178" i="17"/>
  <c r="CQ180" i="17"/>
  <c r="CQ181" i="17"/>
  <c r="CQ179" i="17"/>
  <c r="CU179" i="17"/>
  <c r="R150" i="17"/>
  <c r="T152" i="17"/>
  <c r="Q173" i="17"/>
  <c r="Q174" i="17"/>
  <c r="I126" i="17"/>
  <c r="AS88" i="17"/>
  <c r="AS90" i="17"/>
  <c r="BN87" i="17"/>
  <c r="AS89" i="17"/>
  <c r="BN88" i="17"/>
  <c r="Q209" i="17"/>
  <c r="Q210" i="17"/>
  <c r="H200" i="17"/>
  <c r="J202" i="17"/>
  <c r="H202" i="17"/>
  <c r="K194" i="17"/>
  <c r="I202" i="17"/>
  <c r="I201" i="17"/>
  <c r="I197" i="17"/>
  <c r="K201" i="17"/>
  <c r="K202" i="17"/>
  <c r="AV196" i="17"/>
  <c r="AV198" i="17"/>
  <c r="AV197" i="17"/>
  <c r="AV194" i="17"/>
  <c r="AV202" i="17"/>
  <c r="AV200" i="17"/>
  <c r="AV201" i="17"/>
  <c r="CC205" i="17"/>
  <c r="BH211" i="17"/>
  <c r="CP212" i="17"/>
  <c r="CP211" i="17"/>
  <c r="J206" i="17"/>
  <c r="J207" i="17"/>
  <c r="H216" i="17"/>
  <c r="CO207" i="17"/>
  <c r="CH217" i="17"/>
  <c r="BM225" i="17"/>
  <c r="CH227" i="17"/>
  <c r="BM228" i="17"/>
  <c r="CH219" i="17"/>
  <c r="BL226" i="17"/>
  <c r="BL222" i="17"/>
  <c r="BL225" i="17"/>
  <c r="BK226" i="17"/>
  <c r="BK225" i="17"/>
  <c r="BI221" i="17"/>
  <c r="BH223" i="17"/>
  <c r="BH220" i="17"/>
  <c r="BG217" i="17"/>
  <c r="AJ217" i="17"/>
  <c r="CA219" i="17" s="1"/>
  <c r="BS218" i="17"/>
  <c r="BS223" i="17"/>
  <c r="AW226" i="17"/>
  <c r="AW227" i="17"/>
  <c r="AW222" i="17"/>
  <c r="CR116" i="17"/>
  <c r="CR111" i="17"/>
  <c r="CR109" i="17"/>
  <c r="CR110" i="17"/>
  <c r="CR108" i="17"/>
  <c r="CS110" i="17"/>
  <c r="CS112" i="17"/>
  <c r="CS111" i="17"/>
  <c r="CW103" i="17"/>
  <c r="CW107" i="17"/>
  <c r="CS104" i="17"/>
  <c r="CS117" i="17"/>
  <c r="CS118" i="17"/>
  <c r="CS119" i="17"/>
  <c r="CW110" i="17"/>
  <c r="CW117" i="17"/>
  <c r="CV124" i="17"/>
  <c r="CV130" i="17"/>
  <c r="CQ126" i="17"/>
  <c r="CQ132" i="17"/>
  <c r="CU130" i="17"/>
  <c r="CP137" i="17"/>
  <c r="CT130" i="17"/>
  <c r="CP133" i="17"/>
  <c r="CT132" i="17"/>
  <c r="CT131" i="17"/>
  <c r="CP135" i="17"/>
  <c r="BP129" i="17"/>
  <c r="AU133" i="17"/>
  <c r="AU136" i="17"/>
  <c r="BP130" i="17"/>
  <c r="BQ132" i="17"/>
  <c r="AV134" i="17"/>
  <c r="AV131" i="17"/>
  <c r="BQ130" i="17"/>
  <c r="BJ140" i="17"/>
  <c r="BJ137" i="17"/>
  <c r="BJ136" i="17"/>
  <c r="BJ142" i="17"/>
  <c r="BJ138" i="17"/>
  <c r="BA133" i="17"/>
  <c r="BA138" i="17"/>
  <c r="BA135" i="17"/>
  <c r="BA132" i="17"/>
  <c r="BV132" i="17"/>
  <c r="BA143" i="17"/>
  <c r="BA142" i="17"/>
  <c r="BA134" i="17"/>
  <c r="BA137" i="17"/>
  <c r="BA136" i="17"/>
  <c r="BA140" i="17"/>
  <c r="BT150" i="17"/>
  <c r="CV150" i="17"/>
  <c r="BU150" i="17"/>
  <c r="BS150" i="17"/>
  <c r="BN150" i="17"/>
  <c r="BY150" i="17"/>
  <c r="CE150" i="17"/>
  <c r="CU150" i="17"/>
  <c r="BQ150" i="17"/>
  <c r="BR150" i="17"/>
  <c r="CC137" i="17"/>
  <c r="CG137" i="17"/>
  <c r="BS137" i="17"/>
  <c r="BV137" i="17"/>
  <c r="BT137" i="17"/>
  <c r="BZ137" i="17"/>
  <c r="BY137" i="17"/>
  <c r="T137" i="17"/>
  <c r="CD137" i="17"/>
  <c r="J137" i="17"/>
  <c r="CU137" i="17"/>
  <c r="CF137" i="17"/>
  <c r="CA137" i="17"/>
  <c r="BX137" i="17"/>
  <c r="BU137" i="17"/>
  <c r="CC113" i="17"/>
  <c r="CG113" i="17"/>
  <c r="CE113" i="17"/>
  <c r="BW196" i="17"/>
  <c r="AR112" i="17"/>
  <c r="T119" i="17"/>
  <c r="CW114" i="17"/>
  <c r="G131" i="17"/>
  <c r="AX111" i="17"/>
  <c r="AT106" i="17"/>
  <c r="BO215" i="17"/>
  <c r="T117" i="17"/>
  <c r="R113" i="17"/>
  <c r="AT225" i="17"/>
  <c r="AR109" i="17"/>
  <c r="CI109" i="17" s="1"/>
  <c r="U61" i="17"/>
  <c r="BR94" i="17"/>
  <c r="AX102" i="17"/>
  <c r="BH131" i="17"/>
  <c r="AX114" i="17"/>
  <c r="CR97" i="17"/>
  <c r="AT96" i="17"/>
  <c r="BS120" i="17"/>
  <c r="L69" i="17"/>
  <c r="S125" i="17"/>
  <c r="R120" i="17"/>
  <c r="CW113" i="17"/>
  <c r="AR139" i="17"/>
  <c r="CD129" i="17"/>
  <c r="CT129" i="17"/>
  <c r="BR96" i="17"/>
  <c r="U38" i="17"/>
  <c r="CQ131" i="17"/>
  <c r="CQ172" i="17"/>
  <c r="BP137" i="17"/>
  <c r="I122" i="17"/>
  <c r="AZ164" i="17"/>
  <c r="CD150" i="17"/>
  <c r="CB137" i="17"/>
  <c r="CS109" i="17"/>
  <c r="BA196" i="17"/>
  <c r="BR168" i="17"/>
  <c r="AS154" i="17"/>
  <c r="BI174" i="17"/>
  <c r="BI172" i="17"/>
  <c r="CQ175" i="17"/>
  <c r="CQ174" i="17"/>
  <c r="CQ176" i="17"/>
  <c r="CU168" i="17"/>
  <c r="CQ168" i="17"/>
  <c r="CU166" i="17"/>
  <c r="CU167" i="17"/>
  <c r="CQ165" i="17"/>
  <c r="CQ170" i="17"/>
  <c r="K110" i="17"/>
  <c r="I120" i="17"/>
  <c r="I118" i="17"/>
  <c r="I117" i="17"/>
  <c r="CW89" i="17"/>
  <c r="CS88" i="17"/>
  <c r="CW87" i="17"/>
  <c r="CW88" i="17"/>
  <c r="CS87" i="17"/>
  <c r="CS89" i="17"/>
  <c r="BP119" i="17"/>
  <c r="AU123" i="17"/>
  <c r="AU122" i="17"/>
  <c r="AU125" i="17"/>
  <c r="AU120" i="17"/>
  <c r="AT112" i="17"/>
  <c r="AT110" i="17"/>
  <c r="BO117" i="17"/>
  <c r="BO115" i="17"/>
  <c r="BP99" i="17"/>
  <c r="BP97" i="17"/>
  <c r="BP101" i="17"/>
  <c r="BS117" i="17"/>
  <c r="AX119" i="17"/>
  <c r="BR103" i="17"/>
  <c r="AW109" i="17"/>
  <c r="AW108" i="17"/>
  <c r="BR108" i="17"/>
  <c r="AS123" i="17"/>
  <c r="AS124" i="17"/>
  <c r="BN118" i="17"/>
  <c r="AR115" i="17"/>
  <c r="BS114" i="17"/>
  <c r="BR89" i="17"/>
  <c r="BO106" i="17"/>
  <c r="BH133" i="17"/>
  <c r="AT109" i="17"/>
  <c r="AW106" i="17"/>
  <c r="CV96" i="17"/>
  <c r="CU95" i="17"/>
  <c r="AX97" i="17"/>
  <c r="AT98" i="17"/>
  <c r="AT217" i="17"/>
  <c r="K120" i="17"/>
  <c r="BP120" i="17"/>
  <c r="R137" i="17"/>
  <c r="AS120" i="17"/>
  <c r="CA113" i="17"/>
  <c r="CV129" i="17"/>
  <c r="CO126" i="17"/>
  <c r="CO123" i="17"/>
  <c r="CQ133" i="17"/>
  <c r="CU165" i="17"/>
  <c r="I123" i="17"/>
  <c r="BW150" i="17"/>
  <c r="CQ135" i="17"/>
  <c r="AV140" i="17"/>
  <c r="BO104" i="17"/>
  <c r="T150" i="17"/>
  <c r="CW137" i="17"/>
  <c r="CS108" i="17"/>
  <c r="AW166" i="17"/>
  <c r="AU154" i="17"/>
  <c r="BA141" i="17"/>
  <c r="AR121" i="17"/>
  <c r="BS92" i="17"/>
  <c r="CO124" i="17"/>
  <c r="CQ169" i="17"/>
  <c r="AT113" i="17"/>
  <c r="AU108" i="17"/>
  <c r="AX112" i="17"/>
  <c r="CR98" i="17"/>
  <c r="CQ102" i="17"/>
  <c r="CW112" i="17"/>
  <c r="AT219" i="17"/>
  <c r="BP98" i="17"/>
  <c r="CW104" i="17"/>
  <c r="BO112" i="17"/>
  <c r="CD125" i="17"/>
  <c r="AX118" i="17"/>
  <c r="AV109" i="17"/>
  <c r="K137" i="17"/>
  <c r="CB113" i="17"/>
  <c r="BN116" i="17"/>
  <c r="BI130" i="17"/>
  <c r="I125" i="17"/>
  <c r="AU138" i="17"/>
  <c r="CQ134" i="17"/>
  <c r="BO119" i="17"/>
  <c r="BW137" i="17"/>
  <c r="BV151" i="17"/>
  <c r="BG164" i="17"/>
  <c r="AW160" i="17"/>
  <c r="BG170" i="17"/>
  <c r="BD200" i="17"/>
  <c r="BY174" i="17"/>
  <c r="BT185" i="17"/>
  <c r="AY190" i="17"/>
  <c r="CH172" i="17"/>
  <c r="BM172" i="17"/>
  <c r="BQ153" i="17"/>
  <c r="AV152" i="17"/>
  <c r="AV151" i="17"/>
  <c r="AV149" i="17"/>
  <c r="AZ158" i="17"/>
  <c r="BD149" i="17"/>
  <c r="BD152" i="17"/>
  <c r="BJ161" i="17"/>
  <c r="BH151" i="17"/>
  <c r="CQ166" i="17"/>
  <c r="CA160" i="17"/>
  <c r="CA164" i="17"/>
  <c r="AW169" i="17"/>
  <c r="BU160" i="17"/>
  <c r="BU165" i="17"/>
  <c r="CW180" i="17"/>
  <c r="CW179" i="17"/>
  <c r="R162" i="17"/>
  <c r="R164" i="17"/>
  <c r="BN201" i="17"/>
  <c r="BN193" i="17"/>
  <c r="BN195" i="17"/>
  <c r="CG203" i="17"/>
  <c r="CG196" i="17"/>
  <c r="CG202" i="17"/>
  <c r="BL203" i="17"/>
  <c r="CG199" i="17"/>
  <c r="CG200" i="17"/>
  <c r="BJ207" i="17"/>
  <c r="BJ206" i="17"/>
  <c r="CE202" i="17"/>
  <c r="BD202" i="17"/>
  <c r="BD203" i="17"/>
  <c r="BY204" i="17"/>
  <c r="CP209" i="17"/>
  <c r="AT209" i="17"/>
  <c r="CV177" i="17"/>
  <c r="CR176" i="17"/>
  <c r="CR180" i="17"/>
  <c r="CR179" i="17"/>
  <c r="CV186" i="17"/>
  <c r="CR195" i="17"/>
  <c r="CB199" i="17"/>
  <c r="BG203" i="17"/>
  <c r="BG201" i="17"/>
  <c r="BD178" i="17"/>
  <c r="BD175" i="17"/>
  <c r="BG178" i="17"/>
  <c r="CB175" i="17"/>
  <c r="BG169" i="17"/>
  <c r="CB169" i="17"/>
  <c r="BV172" i="17"/>
  <c r="BV173" i="17"/>
  <c r="BV178" i="17"/>
  <c r="BN176" i="17"/>
  <c r="AS181" i="17"/>
  <c r="BN172" i="17"/>
  <c r="BN173" i="17"/>
  <c r="BK183" i="17"/>
  <c r="CF175" i="17"/>
  <c r="CD186" i="17"/>
  <c r="CD189" i="17"/>
  <c r="AV192" i="17"/>
  <c r="BQ184" i="17"/>
  <c r="CB186" i="17"/>
  <c r="CB185" i="17"/>
  <c r="BG183" i="17"/>
  <c r="CB20" i="17"/>
  <c r="CA20" i="17"/>
  <c r="BZ20" i="17"/>
  <c r="BW20" i="17"/>
  <c r="CQ152" i="17"/>
  <c r="CQ150" i="17"/>
  <c r="AY150" i="17"/>
  <c r="BW138" i="17"/>
  <c r="BB144" i="17"/>
  <c r="BZ141" i="17"/>
  <c r="BZ139" i="17"/>
  <c r="BT20" i="17"/>
  <c r="AV154" i="17"/>
  <c r="BS159" i="17"/>
  <c r="BS157" i="17"/>
  <c r="BS158" i="17"/>
  <c r="BH173" i="17"/>
  <c r="BS200" i="17"/>
  <c r="AU150" i="17"/>
  <c r="CU159" i="17"/>
  <c r="BR15" i="17"/>
  <c r="BQ15" i="17"/>
  <c r="BU15" i="17"/>
  <c r="BT15" i="17"/>
  <c r="BM141" i="17"/>
  <c r="BM144" i="17"/>
  <c r="BV162" i="17"/>
  <c r="CE160" i="17"/>
  <c r="BV103" i="17"/>
  <c r="CH103" i="17"/>
  <c r="CB37" i="17"/>
  <c r="S37" i="17"/>
  <c r="CD37" i="17"/>
  <c r="CA37" i="17"/>
  <c r="CV37" i="17"/>
  <c r="BY37" i="17"/>
  <c r="T37" i="17"/>
  <c r="CT37" i="17"/>
  <c r="J37" i="17"/>
  <c r="BR37" i="17"/>
  <c r="CH37" i="17"/>
  <c r="BN37" i="17"/>
  <c r="BQ37" i="17"/>
  <c r="BZ37" i="17"/>
  <c r="CC37" i="17"/>
  <c r="BT37" i="17"/>
  <c r="CE37" i="17"/>
  <c r="BQ26" i="17"/>
  <c r="K26" i="17"/>
  <c r="BS26" i="17"/>
  <c r="CG26" i="17"/>
  <c r="BW26" i="17"/>
  <c r="CT14" i="17"/>
  <c r="BO14" i="17"/>
  <c r="BW14" i="17"/>
  <c r="CW14" i="17"/>
  <c r="CB14" i="17"/>
  <c r="CV14" i="17"/>
  <c r="BK141" i="17"/>
  <c r="BD179" i="17"/>
  <c r="BT172" i="17"/>
  <c r="BX175" i="17"/>
  <c r="BT183" i="17"/>
  <c r="CO113" i="17"/>
  <c r="BL138" i="17"/>
  <c r="BL129" i="17"/>
  <c r="J90" i="17"/>
  <c r="BW90" i="17"/>
  <c r="CG90" i="17"/>
  <c r="BZ79" i="17"/>
  <c r="J79" i="17"/>
  <c r="BY79" i="17"/>
  <c r="CV79" i="17"/>
  <c r="BS79" i="17"/>
  <c r="G216" i="17"/>
  <c r="CS180" i="17"/>
  <c r="CW174" i="17"/>
  <c r="CS179" i="17"/>
  <c r="BQ172" i="17"/>
  <c r="BQ177" i="17"/>
  <c r="BQ173" i="17"/>
  <c r="BS179" i="17"/>
  <c r="CB184" i="17"/>
  <c r="CX73" i="17"/>
  <c r="CP107" i="17"/>
  <c r="CT101" i="17"/>
  <c r="CS121" i="17"/>
  <c r="AU130" i="17"/>
  <c r="AV135" i="17"/>
  <c r="BJ132" i="17"/>
  <c r="AZ130" i="17"/>
  <c r="AZ131" i="17"/>
  <c r="BW131" i="17"/>
  <c r="CG131" i="17"/>
  <c r="BK210" i="17"/>
  <c r="AS228" i="17"/>
  <c r="CH171" i="17"/>
  <c r="BZ152" i="17"/>
  <c r="BS152" i="17"/>
  <c r="BG202" i="17"/>
  <c r="BR132" i="17"/>
  <c r="S207" i="17"/>
  <c r="BB149" i="17"/>
  <c r="AV114" i="17"/>
  <c r="AV133" i="17"/>
  <c r="R135" i="17"/>
  <c r="CW142" i="17"/>
  <c r="BX227" i="17"/>
  <c r="P186" i="17"/>
  <c r="H197" i="17"/>
  <c r="H199" i="17"/>
  <c r="H124" i="17"/>
  <c r="Q124" i="17"/>
  <c r="AW97" i="17"/>
  <c r="AV96" i="17"/>
  <c r="CO104" i="17"/>
  <c r="CP101" i="17"/>
  <c r="CT90" i="17"/>
  <c r="CR92" i="17"/>
  <c r="AR105" i="17"/>
  <c r="AR108" i="17"/>
  <c r="G127" i="17"/>
  <c r="G140" i="17"/>
  <c r="L83" i="17"/>
  <c r="L72" i="17"/>
  <c r="L48" i="17"/>
  <c r="P99" i="17"/>
  <c r="P104" i="17"/>
  <c r="Q205" i="17"/>
  <c r="I200" i="17"/>
  <c r="BQ182" i="17"/>
  <c r="I124" i="17"/>
  <c r="AT99" i="17"/>
  <c r="AX122" i="17"/>
  <c r="BU196" i="17"/>
  <c r="BX197" i="17"/>
  <c r="CE204" i="17"/>
  <c r="R226" i="17"/>
  <c r="CT182" i="17"/>
  <c r="CV206" i="17"/>
  <c r="CT158" i="17"/>
  <c r="BN159" i="17"/>
  <c r="BH191" i="17"/>
  <c r="BD188" i="17"/>
  <c r="AR187" i="17"/>
  <c r="BX192" i="17"/>
  <c r="BC194" i="17"/>
  <c r="R167" i="17"/>
  <c r="Q175" i="17"/>
  <c r="S175" i="17"/>
  <c r="G190" i="17"/>
  <c r="S183" i="17"/>
  <c r="K189" i="17"/>
  <c r="H112" i="17"/>
  <c r="Q126" i="17"/>
  <c r="Q129" i="17"/>
  <c r="R133" i="17"/>
  <c r="CR91" i="17"/>
  <c r="AV105" i="17"/>
  <c r="AW103" i="17"/>
  <c r="CP102" i="17"/>
  <c r="AU111" i="17"/>
  <c r="BN105" i="17"/>
  <c r="BG142" i="17"/>
  <c r="CE222" i="17"/>
  <c r="BP221" i="17"/>
  <c r="CQ223" i="17"/>
  <c r="BA223" i="17"/>
  <c r="CV233" i="17"/>
  <c r="I131" i="17"/>
  <c r="H92" i="17"/>
  <c r="H105" i="17"/>
  <c r="CB141" i="17"/>
  <c r="BP200" i="17"/>
  <c r="CP174" i="17"/>
  <c r="CB174" i="17"/>
  <c r="CF172" i="17"/>
  <c r="CD188" i="17"/>
  <c r="BL192" i="17"/>
  <c r="J147" i="17"/>
  <c r="BH130" i="17"/>
  <c r="CH221" i="17"/>
  <c r="BK227" i="17"/>
  <c r="BC228" i="17"/>
  <c r="S117" i="17"/>
  <c r="S111" i="17"/>
  <c r="Q119" i="17"/>
  <c r="S115" i="17"/>
  <c r="Q112" i="17"/>
  <c r="Q117" i="17"/>
  <c r="Q111" i="17"/>
  <c r="Q116" i="17"/>
  <c r="Q110" i="17"/>
  <c r="S119" i="17"/>
  <c r="Q114" i="17"/>
  <c r="S113" i="17"/>
  <c r="T121" i="17"/>
  <c r="T123" i="17"/>
  <c r="T124" i="17"/>
  <c r="AU88" i="17"/>
  <c r="BP90" i="17"/>
  <c r="AU87" i="17"/>
  <c r="AU89" i="17"/>
  <c r="AU86" i="17"/>
  <c r="BP88" i="17"/>
  <c r="BP92" i="17"/>
  <c r="AU90" i="17"/>
  <c r="BP94" i="17"/>
  <c r="BP91" i="17"/>
  <c r="AR85" i="17"/>
  <c r="AR86" i="17"/>
  <c r="BS89" i="17"/>
  <c r="AX90" i="17"/>
  <c r="AX91" i="17"/>
  <c r="BS96" i="17"/>
  <c r="AU103" i="17"/>
  <c r="AU101" i="17"/>
  <c r="AW130" i="17"/>
  <c r="AW124" i="17"/>
  <c r="AW129" i="17"/>
  <c r="AW126" i="17"/>
  <c r="AW128" i="17"/>
  <c r="AW122" i="17"/>
  <c r="AW120" i="17"/>
  <c r="BR119" i="17"/>
  <c r="BD134" i="17"/>
  <c r="BD136" i="17"/>
  <c r="BD139" i="17"/>
  <c r="BY132" i="17"/>
  <c r="BD138" i="17"/>
  <c r="BD132" i="17"/>
  <c r="BD130" i="17"/>
  <c r="BD133" i="17"/>
  <c r="BD135" i="17"/>
  <c r="BD131" i="17"/>
  <c r="BD140" i="17"/>
  <c r="BD137" i="17"/>
  <c r="BY131" i="17"/>
  <c r="BF139" i="17"/>
  <c r="BF132" i="17"/>
  <c r="BF137" i="17"/>
  <c r="BF136" i="17"/>
  <c r="BF133" i="17"/>
  <c r="CA132" i="17"/>
  <c r="BF135" i="17"/>
  <c r="BF140" i="17"/>
  <c r="BF134" i="17"/>
  <c r="BF138" i="17"/>
  <c r="BC131" i="17"/>
  <c r="BC135" i="17"/>
  <c r="BI140" i="17"/>
  <c r="CD132" i="17"/>
  <c r="BI141" i="17"/>
  <c r="BI142" i="17"/>
  <c r="BI134" i="17"/>
  <c r="BI137" i="17"/>
  <c r="BI136" i="17"/>
  <c r="BI135" i="17"/>
  <c r="BH136" i="17"/>
  <c r="BH135" i="17"/>
  <c r="BH137" i="17"/>
  <c r="S128" i="17"/>
  <c r="S131" i="17"/>
  <c r="S132" i="17"/>
  <c r="Q136" i="17"/>
  <c r="Q133" i="17"/>
  <c r="S129" i="17"/>
  <c r="L33" i="17"/>
  <c r="L32" i="17"/>
  <c r="U80" i="17"/>
  <c r="U78" i="17"/>
  <c r="U77" i="17"/>
  <c r="U81" i="17"/>
  <c r="U84" i="17"/>
  <c r="U64" i="17"/>
  <c r="U70" i="17"/>
  <c r="U68" i="17"/>
  <c r="U52" i="17"/>
  <c r="U54" i="17"/>
  <c r="U55" i="17"/>
  <c r="U41" i="17"/>
  <c r="U45" i="17"/>
  <c r="U43" i="17"/>
  <c r="U40" i="17"/>
  <c r="U28" i="17"/>
  <c r="U29" i="17"/>
  <c r="U30" i="17"/>
  <c r="U32" i="17"/>
  <c r="BR92" i="17"/>
  <c r="BR95" i="17"/>
  <c r="BP108" i="17"/>
  <c r="AU114" i="17"/>
  <c r="BP188" i="17"/>
  <c r="AU112" i="17"/>
  <c r="AW113" i="17"/>
  <c r="CP103" i="17"/>
  <c r="AU100" i="17"/>
  <c r="AX96" i="17"/>
  <c r="AV92" i="17"/>
  <c r="R128" i="17"/>
  <c r="S127" i="17"/>
  <c r="BD190" i="17"/>
  <c r="BH186" i="17"/>
  <c r="CC180" i="17"/>
  <c r="BR113" i="17"/>
  <c r="AR89" i="17"/>
  <c r="T163" i="17"/>
  <c r="Q169" i="17"/>
  <c r="K190" i="17"/>
  <c r="BF131" i="17"/>
  <c r="G164" i="17"/>
  <c r="G166" i="17"/>
  <c r="G165" i="17"/>
  <c r="P185" i="17"/>
  <c r="T187" i="17"/>
  <c r="R193" i="17"/>
  <c r="T183" i="17"/>
  <c r="Q197" i="17"/>
  <c r="Q194" i="17"/>
  <c r="Q195" i="17"/>
  <c r="J122" i="17"/>
  <c r="J121" i="17"/>
  <c r="J123" i="17"/>
  <c r="AT86" i="17"/>
  <c r="BO91" i="17"/>
  <c r="BO94" i="17"/>
  <c r="BO87" i="17"/>
  <c r="BO88" i="17"/>
  <c r="AT88" i="17"/>
  <c r="AT91" i="17"/>
  <c r="AW90" i="17"/>
  <c r="AW89" i="17"/>
  <c r="AW88" i="17"/>
  <c r="AW87" i="17"/>
  <c r="AW91" i="17"/>
  <c r="AW86" i="17"/>
  <c r="AW92" i="17"/>
  <c r="BR90" i="17"/>
  <c r="BR87" i="17"/>
  <c r="AW96" i="17"/>
  <c r="CO101" i="17"/>
  <c r="CP90" i="17"/>
  <c r="CT89" i="17"/>
  <c r="CP89" i="17"/>
  <c r="CT88" i="17"/>
  <c r="CP94" i="17"/>
  <c r="CP88" i="17"/>
  <c r="CO99" i="17"/>
  <c r="CU91" i="17"/>
  <c r="CQ93" i="17"/>
  <c r="CQ89" i="17"/>
  <c r="CQ91" i="17"/>
  <c r="BN117" i="17"/>
  <c r="BN115" i="17"/>
  <c r="AS117" i="17"/>
  <c r="BN113" i="17"/>
  <c r="AR104" i="17"/>
  <c r="BO98" i="17"/>
  <c r="AT103" i="17"/>
  <c r="BO97" i="17"/>
  <c r="AU221" i="17"/>
  <c r="AU210" i="17"/>
  <c r="AU219" i="17"/>
  <c r="AU220" i="17"/>
  <c r="BP214" i="17"/>
  <c r="AU217" i="17"/>
  <c r="BP213" i="17"/>
  <c r="AI210" i="17"/>
  <c r="AT210" i="17"/>
  <c r="AT221" i="17"/>
  <c r="AT215" i="17"/>
  <c r="CT228" i="17"/>
  <c r="CP227" i="17"/>
  <c r="CP226" i="17"/>
  <c r="BU223" i="17"/>
  <c r="G128" i="17"/>
  <c r="AR88" i="17"/>
  <c r="H126" i="17"/>
  <c r="AW99" i="17"/>
  <c r="AX98" i="17"/>
  <c r="Q128" i="17"/>
  <c r="BQ94" i="17"/>
  <c r="BH139" i="17"/>
  <c r="BH134" i="17"/>
  <c r="CP98" i="17"/>
  <c r="BP95" i="17"/>
  <c r="AX89" i="17"/>
  <c r="AV95" i="17"/>
  <c r="G135" i="17"/>
  <c r="AW95" i="17"/>
  <c r="G139" i="17"/>
  <c r="T127" i="17"/>
  <c r="Q132" i="17"/>
  <c r="BD191" i="17"/>
  <c r="Q170" i="17"/>
  <c r="BZ218" i="17"/>
  <c r="I193" i="17"/>
  <c r="CT94" i="17"/>
  <c r="CO193" i="17"/>
  <c r="CX193" i="17" s="1"/>
  <c r="CO183" i="17"/>
  <c r="CO182" i="17"/>
  <c r="CW185" i="17"/>
  <c r="CS192" i="17"/>
  <c r="CW186" i="17"/>
  <c r="CW191" i="17"/>
  <c r="CS191" i="17"/>
  <c r="CS193" i="17"/>
  <c r="CS185" i="17"/>
  <c r="CS194" i="17"/>
  <c r="CS188" i="17"/>
  <c r="CS190" i="17"/>
  <c r="CW189" i="17"/>
  <c r="Q148" i="17"/>
  <c r="Q149" i="17"/>
  <c r="Q143" i="17"/>
  <c r="Q146" i="17"/>
  <c r="Q144" i="17"/>
  <c r="S146" i="17"/>
  <c r="S145" i="17"/>
  <c r="S150" i="17"/>
  <c r="I155" i="17"/>
  <c r="K154" i="17"/>
  <c r="I148" i="17"/>
  <c r="K156" i="17"/>
  <c r="K150" i="17"/>
  <c r="K151" i="17"/>
  <c r="K149" i="17"/>
  <c r="I156" i="17"/>
  <c r="I153" i="17"/>
  <c r="I157" i="17"/>
  <c r="T151" i="17"/>
  <c r="R159" i="17"/>
  <c r="R156" i="17"/>
  <c r="R157" i="17"/>
  <c r="T154" i="17"/>
  <c r="H162" i="17"/>
  <c r="H160" i="17"/>
  <c r="H154" i="17"/>
  <c r="H161" i="17"/>
  <c r="H156" i="17"/>
  <c r="J155" i="17"/>
  <c r="H159" i="17"/>
  <c r="H157" i="17"/>
  <c r="H152" i="17"/>
  <c r="Q162" i="17"/>
  <c r="Q164" i="17"/>
  <c r="Q160" i="17"/>
  <c r="Q165" i="17"/>
  <c r="Q159" i="17"/>
  <c r="H167" i="17"/>
  <c r="H169" i="17"/>
  <c r="H171" i="17"/>
  <c r="P166" i="17"/>
  <c r="P164" i="17"/>
  <c r="P171" i="17"/>
  <c r="P168" i="17"/>
  <c r="P167" i="17"/>
  <c r="Q176" i="17"/>
  <c r="Q177" i="17"/>
  <c r="P181" i="17"/>
  <c r="I184" i="17"/>
  <c r="K173" i="17"/>
  <c r="K178" i="17"/>
  <c r="K176" i="17"/>
  <c r="I181" i="17"/>
  <c r="K175" i="17"/>
  <c r="I182" i="17"/>
  <c r="K174" i="17"/>
  <c r="I179" i="17"/>
  <c r="I183" i="17"/>
  <c r="I177" i="17"/>
  <c r="I185" i="17"/>
  <c r="I189" i="17"/>
  <c r="I187" i="17"/>
  <c r="I190" i="17"/>
  <c r="K182" i="17"/>
  <c r="K181" i="17"/>
  <c r="K186" i="17"/>
  <c r="K188" i="17"/>
  <c r="K184" i="17"/>
  <c r="K183" i="17"/>
  <c r="K191" i="17"/>
  <c r="H195" i="17"/>
  <c r="I114" i="17"/>
  <c r="I112" i="17"/>
  <c r="I110" i="17"/>
  <c r="K118" i="17"/>
  <c r="I115" i="17"/>
  <c r="K115" i="17"/>
  <c r="K114" i="17"/>
  <c r="I119" i="17"/>
  <c r="K111" i="17"/>
  <c r="K116" i="17"/>
  <c r="I111" i="17"/>
  <c r="K113" i="17"/>
  <c r="I121" i="17"/>
  <c r="R116" i="17"/>
  <c r="R119" i="17"/>
  <c r="R122" i="17"/>
  <c r="R123" i="17"/>
  <c r="R125" i="17"/>
  <c r="AV87" i="17"/>
  <c r="AV86" i="17"/>
  <c r="BQ89" i="17"/>
  <c r="AV89" i="17"/>
  <c r="AV90" i="17"/>
  <c r="BQ88" i="17"/>
  <c r="BQ92" i="17"/>
  <c r="AV88" i="17"/>
  <c r="AV94" i="17"/>
  <c r="BQ90" i="17"/>
  <c r="CT111" i="17"/>
  <c r="CP113" i="17"/>
  <c r="CT115" i="17"/>
  <c r="CP120" i="17"/>
  <c r="CP118" i="17"/>
  <c r="CP112" i="17"/>
  <c r="CP117" i="17"/>
  <c r="CP119" i="17"/>
  <c r="CT113" i="17"/>
  <c r="CP114" i="17"/>
  <c r="CP110" i="17"/>
  <c r="CQ114" i="17"/>
  <c r="CQ115" i="17"/>
  <c r="CQ107" i="17"/>
  <c r="CQ113" i="17"/>
  <c r="CQ110" i="17"/>
  <c r="CQ111" i="17"/>
  <c r="CU105" i="17"/>
  <c r="CQ108" i="17"/>
  <c r="CU108" i="17"/>
  <c r="CU106" i="17"/>
  <c r="CQ116" i="17"/>
  <c r="CR129" i="17"/>
  <c r="CR118" i="17"/>
  <c r="CR122" i="17"/>
  <c r="CR128" i="17"/>
  <c r="CR121" i="17"/>
  <c r="CR127" i="17"/>
  <c r="CR119" i="17"/>
  <c r="CV118" i="17"/>
  <c r="CQ130" i="17"/>
  <c r="CQ129" i="17"/>
  <c r="CQ124" i="17"/>
  <c r="CQ128" i="17"/>
  <c r="CQ122" i="17"/>
  <c r="CQ127" i="17"/>
  <c r="CQ125" i="17"/>
  <c r="CQ121" i="17"/>
  <c r="CQ120" i="17"/>
  <c r="CP218" i="17"/>
  <c r="CP221" i="17"/>
  <c r="CO220" i="17"/>
  <c r="CO213" i="17"/>
  <c r="BM222" i="17"/>
  <c r="CH215" i="17"/>
  <c r="CH212" i="17"/>
  <c r="BL219" i="17"/>
  <c r="BL216" i="17"/>
  <c r="BL211" i="17"/>
  <c r="CD221" i="17"/>
  <c r="CD220" i="17"/>
  <c r="CC226" i="17"/>
  <c r="CC225" i="17"/>
  <c r="CC219" i="17"/>
  <c r="BH225" i="17"/>
  <c r="CC223" i="17"/>
  <c r="BH226" i="17"/>
  <c r="CC222" i="17"/>
  <c r="BH222" i="17"/>
  <c r="BG228" i="17"/>
  <c r="BG226" i="17"/>
  <c r="CB221" i="17"/>
  <c r="CB222" i="17"/>
  <c r="CB226" i="17"/>
  <c r="BG225" i="17"/>
  <c r="CB225" i="17"/>
  <c r="BG224" i="17"/>
  <c r="CB227" i="17"/>
  <c r="BG227" i="17"/>
  <c r="BG219" i="17"/>
  <c r="CB223" i="17"/>
  <c r="BG218" i="17"/>
  <c r="BY218" i="17"/>
  <c r="BY221" i="17"/>
  <c r="BD226" i="17"/>
  <c r="BD227" i="17"/>
  <c r="BD224" i="17"/>
  <c r="BY225" i="17"/>
  <c r="BY227" i="17"/>
  <c r="BD221" i="17"/>
  <c r="BD222" i="17"/>
  <c r="BY217" i="17"/>
  <c r="BD223" i="17"/>
  <c r="BD228" i="17"/>
  <c r="BY219" i="17"/>
  <c r="BC224" i="17"/>
  <c r="BC225" i="17"/>
  <c r="BC223" i="17"/>
  <c r="BC216" i="17"/>
  <c r="BX216" i="17"/>
  <c r="BC227" i="17"/>
  <c r="BC217" i="17"/>
  <c r="BA222" i="17"/>
  <c r="BA215" i="17"/>
  <c r="BA217" i="17"/>
  <c r="BV216" i="17"/>
  <c r="BA224" i="17"/>
  <c r="BA225" i="17"/>
  <c r="BA218" i="17"/>
  <c r="BA216" i="17"/>
  <c r="AZ222" i="17"/>
  <c r="AZ224" i="17"/>
  <c r="AZ225" i="17"/>
  <c r="AZ219" i="17"/>
  <c r="AZ214" i="17"/>
  <c r="AZ218" i="17"/>
  <c r="AY216" i="17"/>
  <c r="AY217" i="17"/>
  <c r="AY215" i="17"/>
  <c r="AJ212" i="17"/>
  <c r="AX223" i="17"/>
  <c r="BR215" i="17"/>
  <c r="BQ212" i="17"/>
  <c r="AI220" i="17"/>
  <c r="BO225" i="17"/>
  <c r="AT228" i="17"/>
  <c r="BO226" i="17"/>
  <c r="BO228" i="17"/>
  <c r="BN221" i="17"/>
  <c r="BN226" i="17"/>
  <c r="BN222" i="17"/>
  <c r="BN227" i="17"/>
  <c r="BN225" i="17"/>
  <c r="BN220" i="17"/>
  <c r="BN228" i="17"/>
  <c r="BN223" i="17"/>
  <c r="AF219" i="17"/>
  <c r="AF212" i="17"/>
  <c r="AR213" i="17"/>
  <c r="AR220" i="17"/>
  <c r="AR216" i="17"/>
  <c r="T215" i="17"/>
  <c r="R215" i="17"/>
  <c r="T214" i="17"/>
  <c r="R220" i="17"/>
  <c r="R219" i="17"/>
  <c r="R218" i="17"/>
  <c r="R224" i="17"/>
  <c r="T216" i="17"/>
  <c r="R217" i="17"/>
  <c r="R225" i="17"/>
  <c r="Q223" i="17"/>
  <c r="Q221" i="17"/>
  <c r="Q224" i="17"/>
  <c r="Q222" i="17"/>
  <c r="Q216" i="17"/>
  <c r="Q220" i="17"/>
  <c r="Q219" i="17"/>
  <c r="Q217" i="17"/>
  <c r="I222" i="17"/>
  <c r="I223" i="17"/>
  <c r="I225" i="17"/>
  <c r="H219" i="17"/>
  <c r="H218" i="17"/>
  <c r="H214" i="17"/>
  <c r="G220" i="17"/>
  <c r="P219" i="17"/>
  <c r="P218" i="17"/>
  <c r="BF168" i="17"/>
  <c r="BF166" i="17"/>
  <c r="BF167" i="17"/>
  <c r="G129" i="17"/>
  <c r="Q122" i="17"/>
  <c r="CT92" i="17"/>
  <c r="BP93" i="17"/>
  <c r="CP95" i="17"/>
  <c r="AU92" i="17"/>
  <c r="AX95" i="17"/>
  <c r="AV97" i="17"/>
  <c r="BR91" i="17"/>
  <c r="BR120" i="17"/>
  <c r="BI143" i="17"/>
  <c r="S110" i="17"/>
  <c r="T128" i="17"/>
  <c r="Q127" i="17"/>
  <c r="BH182" i="17"/>
  <c r="AU187" i="17"/>
  <c r="U42" i="17"/>
  <c r="Q166" i="17"/>
  <c r="I191" i="17"/>
  <c r="AW117" i="17"/>
  <c r="T129" i="17"/>
  <c r="J119" i="17"/>
  <c r="BS88" i="17"/>
  <c r="BR118" i="17"/>
  <c r="CP91" i="17"/>
  <c r="BH190" i="17"/>
  <c r="BH188" i="17"/>
  <c r="BH180" i="17"/>
  <c r="BH187" i="17"/>
  <c r="BD181" i="17"/>
  <c r="BD184" i="17"/>
  <c r="BD189" i="17"/>
  <c r="BD185" i="17"/>
  <c r="BD186" i="17"/>
  <c r="AF180" i="17"/>
  <c r="AR188" i="17"/>
  <c r="BR186" i="17"/>
  <c r="BR187" i="17"/>
  <c r="AW191" i="17"/>
  <c r="R166" i="17"/>
  <c r="T164" i="17"/>
  <c r="T168" i="17"/>
  <c r="S177" i="17"/>
  <c r="S179" i="17"/>
  <c r="S172" i="17"/>
  <c r="S178" i="17"/>
  <c r="S180" i="17"/>
  <c r="S170" i="17"/>
  <c r="Q178" i="17"/>
  <c r="S190" i="17"/>
  <c r="S187" i="17"/>
  <c r="S189" i="17"/>
  <c r="S186" i="17"/>
  <c r="Q191" i="17"/>
  <c r="Q190" i="17"/>
  <c r="S184" i="17"/>
  <c r="S185" i="17"/>
  <c r="Q188" i="17"/>
  <c r="S181" i="17"/>
  <c r="H198" i="17"/>
  <c r="H111" i="17"/>
  <c r="H119" i="17"/>
  <c r="J111" i="17"/>
  <c r="H122" i="17"/>
  <c r="J118" i="17"/>
  <c r="H117" i="17"/>
  <c r="J116" i="17"/>
  <c r="H118" i="17"/>
  <c r="H121" i="17"/>
  <c r="H123" i="17"/>
  <c r="CR85" i="17"/>
  <c r="CR86" i="17"/>
  <c r="CV90" i="17"/>
  <c r="CR93" i="17"/>
  <c r="CR95" i="17"/>
  <c r="CV94" i="17"/>
  <c r="AS91" i="17"/>
  <c r="AS95" i="17"/>
  <c r="AS101" i="17"/>
  <c r="AS92" i="17"/>
  <c r="AS98" i="17"/>
  <c r="AS100" i="17"/>
  <c r="BN94" i="17"/>
  <c r="AS97" i="17"/>
  <c r="CS90" i="17"/>
  <c r="CS91" i="17"/>
  <c r="CW90" i="17"/>
  <c r="CW95" i="17"/>
  <c r="CS94" i="17"/>
  <c r="CS97" i="17"/>
  <c r="CR103" i="17"/>
  <c r="CR102" i="17"/>
  <c r="CR104" i="17"/>
  <c r="CR101" i="17"/>
  <c r="BP106" i="17"/>
  <c r="AU107" i="17"/>
  <c r="AS114" i="17"/>
  <c r="AS112" i="17"/>
  <c r="AS113" i="17"/>
  <c r="AS115" i="17"/>
  <c r="BN106" i="17"/>
  <c r="AS110" i="17"/>
  <c r="AS111" i="17"/>
  <c r="BN108" i="17"/>
  <c r="AR101" i="17"/>
  <c r="CE223" i="17"/>
  <c r="CE221" i="17"/>
  <c r="CE226" i="17"/>
  <c r="CE225" i="17"/>
  <c r="CU223" i="17"/>
  <c r="CQ224" i="17"/>
  <c r="CV231" i="17"/>
  <c r="CV232" i="17"/>
  <c r="CR232" i="17"/>
  <c r="CW92" i="17"/>
  <c r="CV85" i="17"/>
  <c r="CP228" i="17"/>
  <c r="BC136" i="17"/>
  <c r="BQ96" i="17"/>
  <c r="BP190" i="17"/>
  <c r="BH132" i="17"/>
  <c r="AW115" i="17"/>
  <c r="CV89" i="17"/>
  <c r="CS95" i="17"/>
  <c r="AU96" i="17"/>
  <c r="AV98" i="17"/>
  <c r="CU228" i="17"/>
  <c r="BN91" i="17"/>
  <c r="BR112" i="17"/>
  <c r="BP184" i="17"/>
  <c r="BX132" i="17"/>
  <c r="BR190" i="17"/>
  <c r="U79" i="17"/>
  <c r="CV87" i="17"/>
  <c r="AV101" i="17"/>
  <c r="CS96" i="17"/>
  <c r="H120" i="17"/>
  <c r="Q180" i="17"/>
  <c r="R124" i="17"/>
  <c r="S191" i="17"/>
  <c r="S167" i="17"/>
  <c r="I192" i="17"/>
  <c r="BH189" i="17"/>
  <c r="R165" i="17"/>
  <c r="AW185" i="17"/>
  <c r="CQ109" i="17"/>
  <c r="AJ172" i="17"/>
  <c r="AX180" i="17"/>
  <c r="AX181" i="17"/>
  <c r="AX173" i="17"/>
  <c r="AX174" i="17"/>
  <c r="BJ181" i="17"/>
  <c r="CE180" i="17"/>
  <c r="CE173" i="17"/>
  <c r="CE177" i="17"/>
  <c r="CE176" i="17"/>
  <c r="AW173" i="17"/>
  <c r="BR175" i="17"/>
  <c r="AW180" i="17"/>
  <c r="AV178" i="17"/>
  <c r="BQ176" i="17"/>
  <c r="AV183" i="17"/>
  <c r="BQ178" i="17"/>
  <c r="AV180" i="17"/>
  <c r="BQ179" i="17"/>
  <c r="AV182" i="17"/>
  <c r="BV175" i="17"/>
  <c r="BA176" i="17"/>
  <c r="BV177" i="17"/>
  <c r="BV176" i="17"/>
  <c r="BA186" i="17"/>
  <c r="BV180" i="17"/>
  <c r="BA183" i="17"/>
  <c r="BA175" i="17"/>
  <c r="AR181" i="17"/>
  <c r="AZ182" i="17"/>
  <c r="AZ181" i="17"/>
  <c r="AZ176" i="17"/>
  <c r="AZ183" i="17"/>
  <c r="BI187" i="17"/>
  <c r="BI180" i="17"/>
  <c r="AU183" i="17"/>
  <c r="CU181" i="17"/>
  <c r="CU189" i="17"/>
  <c r="CU188" i="17"/>
  <c r="CQ185" i="17"/>
  <c r="CQ192" i="17"/>
  <c r="CS200" i="17"/>
  <c r="CS199" i="17"/>
  <c r="CS198" i="17"/>
  <c r="CQ196" i="17"/>
  <c r="CQ193" i="17"/>
  <c r="CQ199" i="17"/>
  <c r="CQ200" i="17"/>
  <c r="CQ202" i="17"/>
  <c r="R151" i="17"/>
  <c r="R153" i="17"/>
  <c r="R146" i="17"/>
  <c r="R152" i="17"/>
  <c r="R147" i="17"/>
  <c r="T144" i="17"/>
  <c r="R144" i="17"/>
  <c r="T143" i="17"/>
  <c r="H164" i="17"/>
  <c r="H165" i="17"/>
  <c r="H166" i="17"/>
  <c r="J161" i="17"/>
  <c r="J167" i="17"/>
  <c r="J165" i="17"/>
  <c r="J162" i="17"/>
  <c r="J164" i="17"/>
  <c r="H170" i="17"/>
  <c r="S162" i="17"/>
  <c r="Q171" i="17"/>
  <c r="Q172" i="17"/>
  <c r="S166" i="17"/>
  <c r="S161" i="17"/>
  <c r="S165" i="17"/>
  <c r="S163" i="17"/>
  <c r="I195" i="17"/>
  <c r="I194" i="17"/>
  <c r="Q198" i="17"/>
  <c r="CO86" i="17"/>
  <c r="CO85" i="17"/>
  <c r="CO92" i="17"/>
  <c r="CO90" i="17"/>
  <c r="BQ218" i="17"/>
  <c r="BQ219" i="17"/>
  <c r="BQ217" i="17"/>
  <c r="BQ220" i="17"/>
  <c r="AS226" i="17"/>
  <c r="P211" i="17"/>
  <c r="P214" i="17"/>
  <c r="S225" i="17"/>
  <c r="Q226" i="17"/>
  <c r="G219" i="17"/>
  <c r="G217" i="17"/>
  <c r="L217" i="17" s="1"/>
  <c r="G212" i="17"/>
  <c r="G209" i="17"/>
  <c r="G213" i="17"/>
  <c r="I221" i="17"/>
  <c r="K213" i="17"/>
  <c r="I217" i="17"/>
  <c r="I219" i="17"/>
  <c r="K215" i="17"/>
  <c r="I214" i="17"/>
  <c r="K214" i="17"/>
  <c r="K211" i="17"/>
  <c r="I218" i="17"/>
  <c r="G225" i="17"/>
  <c r="P228" i="17"/>
  <c r="BW167" i="17"/>
  <c r="CO95" i="17"/>
  <c r="U34" i="17"/>
  <c r="R121" i="17"/>
  <c r="BH141" i="17"/>
  <c r="BC133" i="17"/>
  <c r="CR88" i="17"/>
  <c r="CV88" i="17"/>
  <c r="AU192" i="17"/>
  <c r="AW188" i="17"/>
  <c r="BH143" i="17"/>
  <c r="AW101" i="17"/>
  <c r="AW116" i="17"/>
  <c r="CR94" i="17"/>
  <c r="CP99" i="17"/>
  <c r="AU95" i="17"/>
  <c r="BQ95" i="17"/>
  <c r="BP104" i="17"/>
  <c r="BC142" i="17"/>
  <c r="BP185" i="17"/>
  <c r="BC141" i="17"/>
  <c r="BR189" i="17"/>
  <c r="BP187" i="17"/>
  <c r="BD187" i="17"/>
  <c r="AU182" i="17"/>
  <c r="U65" i="17"/>
  <c r="BP87" i="17"/>
  <c r="CS98" i="17"/>
  <c r="J117" i="17"/>
  <c r="S171" i="17"/>
  <c r="BR184" i="17"/>
  <c r="J188" i="17"/>
  <c r="AW98" i="17"/>
  <c r="BD141" i="17"/>
  <c r="CO96" i="17"/>
  <c r="U31" i="17"/>
  <c r="BR114" i="17"/>
  <c r="AW127" i="17"/>
  <c r="AU94" i="17"/>
  <c r="BH140" i="17"/>
  <c r="AU191" i="17"/>
  <c r="AW192" i="17"/>
  <c r="BH142" i="17"/>
  <c r="BR116" i="17"/>
  <c r="CV95" i="17"/>
  <c r="CP92" i="17"/>
  <c r="AX87" i="17"/>
  <c r="AV102" i="17"/>
  <c r="BQ91" i="17"/>
  <c r="BC140" i="17"/>
  <c r="AW125" i="17"/>
  <c r="R132" i="17"/>
  <c r="Q135" i="17"/>
  <c r="BC137" i="17"/>
  <c r="AW189" i="17"/>
  <c r="BP186" i="17"/>
  <c r="BD182" i="17"/>
  <c r="BP96" i="17"/>
  <c r="U33" i="17"/>
  <c r="U53" i="17"/>
  <c r="BI132" i="17"/>
  <c r="H114" i="17"/>
  <c r="Q181" i="17"/>
  <c r="BR183" i="17"/>
  <c r="H196" i="17"/>
  <c r="S168" i="17"/>
  <c r="AS93" i="17"/>
  <c r="R126" i="17"/>
  <c r="AS102" i="17"/>
  <c r="E271" i="17"/>
  <c r="AF271" i="17" s="1"/>
  <c r="BB169" i="17"/>
  <c r="CO100" i="17"/>
  <c r="BI138" i="17"/>
  <c r="AV91" i="17"/>
  <c r="CP97" i="17"/>
  <c r="AW119" i="17"/>
  <c r="AX92" i="17"/>
  <c r="U83" i="17"/>
  <c r="S112" i="17"/>
  <c r="CO98" i="17"/>
  <c r="T131" i="17"/>
  <c r="AR180" i="17"/>
  <c r="BN96" i="17"/>
  <c r="U35" i="17"/>
  <c r="U66" i="17"/>
  <c r="AU102" i="17"/>
  <c r="H113" i="17"/>
  <c r="S176" i="17"/>
  <c r="R131" i="17"/>
  <c r="Q167" i="17"/>
  <c r="I196" i="17"/>
  <c r="Q113" i="17"/>
  <c r="BX36" i="17"/>
  <c r="BZ36" i="17"/>
  <c r="CC36" i="17"/>
  <c r="J25" i="17"/>
  <c r="BT25" i="17"/>
  <c r="CG25" i="17"/>
  <c r="CW25" i="17"/>
  <c r="BO25" i="17"/>
  <c r="BN25" i="17"/>
  <c r="CE25" i="17"/>
  <c r="BU25" i="17"/>
  <c r="CV25" i="17"/>
  <c r="BS25" i="17"/>
  <c r="CA25" i="17"/>
  <c r="U25" i="17"/>
  <c r="CD25" i="17"/>
  <c r="S25" i="17"/>
  <c r="CC25" i="17"/>
  <c r="BY25" i="17"/>
  <c r="CF25" i="17"/>
  <c r="CB25" i="17"/>
  <c r="BP25" i="17"/>
  <c r="BW25" i="17"/>
  <c r="BX25" i="17"/>
  <c r="K25" i="17"/>
  <c r="BV25" i="17"/>
  <c r="CH25" i="17"/>
  <c r="CC13" i="17"/>
  <c r="L13" i="17"/>
  <c r="CE13" i="17"/>
  <c r="T13" i="17"/>
  <c r="S13" i="17"/>
  <c r="CA13" i="17"/>
  <c r="BV13" i="17"/>
  <c r="U13" i="17"/>
  <c r="CV13" i="17"/>
  <c r="BZ13" i="17"/>
  <c r="BW13" i="17"/>
  <c r="BQ13" i="17"/>
  <c r="BX13" i="17"/>
  <c r="BO13" i="17"/>
  <c r="CH13" i="17"/>
  <c r="K13" i="17"/>
  <c r="BJ214" i="17"/>
  <c r="CE213" i="17"/>
  <c r="CE209" i="17"/>
  <c r="BJ211" i="17"/>
  <c r="CE210" i="17"/>
  <c r="BJ209" i="17"/>
  <c r="CE215" i="17"/>
  <c r="CE214" i="17"/>
  <c r="AS218" i="17"/>
  <c r="BN211" i="17"/>
  <c r="AS209" i="17"/>
  <c r="BH215" i="17"/>
  <c r="BH218" i="17"/>
  <c r="BH217" i="17"/>
  <c r="CV211" i="17"/>
  <c r="CR216" i="17"/>
  <c r="CV213" i="17"/>
  <c r="CV216" i="17"/>
  <c r="BJ226" i="17"/>
  <c r="BH224" i="17"/>
  <c r="BC221" i="17"/>
  <c r="BC212" i="17"/>
  <c r="BC213" i="17"/>
  <c r="BX214" i="17"/>
  <c r="BC214" i="17"/>
  <c r="BC211" i="17"/>
  <c r="BC220" i="17"/>
  <c r="BX211" i="17"/>
  <c r="BX213" i="17"/>
  <c r="BR227" i="17"/>
  <c r="BR220" i="17"/>
  <c r="BR225" i="17"/>
  <c r="BR224" i="17"/>
  <c r="CR233" i="17"/>
  <c r="CR231" i="17"/>
  <c r="CV73" i="17"/>
  <c r="T73" i="17"/>
  <c r="BS73" i="17"/>
  <c r="CA73" i="17"/>
  <c r="BO73" i="17"/>
  <c r="BT73" i="17"/>
  <c r="BU73" i="17"/>
  <c r="BR73" i="17"/>
  <c r="CU73" i="17"/>
  <c r="CT73" i="17"/>
  <c r="CD73" i="17"/>
  <c r="BV73" i="17"/>
  <c r="CC73" i="17"/>
  <c r="CH73" i="17"/>
  <c r="BQ73" i="17"/>
  <c r="BZ73" i="17"/>
  <c r="K73" i="17"/>
  <c r="BW73" i="17"/>
  <c r="BN73" i="17"/>
  <c r="CW73" i="17"/>
  <c r="BV20" i="17"/>
  <c r="BY20" i="17"/>
  <c r="CH20" i="17"/>
  <c r="CC20" i="17"/>
  <c r="BO20" i="17"/>
  <c r="S20" i="17"/>
  <c r="CD20" i="17"/>
  <c r="BX20" i="17"/>
  <c r="U20" i="17"/>
  <c r="K20" i="17"/>
  <c r="CW20" i="17"/>
  <c r="CG20" i="17"/>
  <c r="BS20" i="17"/>
  <c r="BU20" i="17"/>
  <c r="J20" i="17"/>
  <c r="BQ20" i="17"/>
  <c r="CF20" i="17"/>
  <c r="BR20" i="17"/>
  <c r="J205" i="17"/>
  <c r="J210" i="17"/>
  <c r="J216" i="17"/>
  <c r="CG207" i="17"/>
  <c r="BL208" i="17"/>
  <c r="CG210" i="17"/>
  <c r="CG209" i="17"/>
  <c r="BL214" i="17"/>
  <c r="CG208" i="17"/>
  <c r="BL218" i="17"/>
  <c r="CG213" i="17"/>
  <c r="BL217" i="17"/>
  <c r="CG211" i="17"/>
  <c r="BI210" i="17"/>
  <c r="BI214" i="17"/>
  <c r="BI219" i="17"/>
  <c r="BI218" i="17"/>
  <c r="CW212" i="17"/>
  <c r="CS215" i="17"/>
  <c r="CW211" i="17"/>
  <c r="CU226" i="17"/>
  <c r="CT220" i="17"/>
  <c r="BL224" i="17"/>
  <c r="BK224" i="17"/>
  <c r="BJ221" i="17"/>
  <c r="BG220" i="17"/>
  <c r="BG221" i="17"/>
  <c r="BG222" i="17"/>
  <c r="BD217" i="17"/>
  <c r="BY211" i="17"/>
  <c r="BD218" i="17"/>
  <c r="BD216" i="17"/>
  <c r="BV220" i="17"/>
  <c r="BV228" i="17"/>
  <c r="BV221" i="17"/>
  <c r="AZ226" i="17"/>
  <c r="BU225" i="17"/>
  <c r="BU226" i="17"/>
  <c r="BU227" i="17"/>
  <c r="BU220" i="17"/>
  <c r="BU224" i="17"/>
  <c r="BS220" i="17"/>
  <c r="BS219" i="17"/>
  <c r="BG137" i="17"/>
  <c r="BG131" i="17"/>
  <c r="BG136" i="17"/>
  <c r="BG138" i="17"/>
  <c r="BG140" i="17"/>
  <c r="BG129" i="17"/>
  <c r="BG139" i="17"/>
  <c r="BG133" i="17"/>
  <c r="BG132" i="17"/>
  <c r="CA130" i="17"/>
  <c r="BO130" i="17"/>
  <c r="CE130" i="17"/>
  <c r="BW130" i="17"/>
  <c r="BU130" i="17"/>
  <c r="BN130" i="17"/>
  <c r="BX130" i="17"/>
  <c r="CF130" i="17"/>
  <c r="CW130" i="17"/>
  <c r="BZ118" i="17"/>
  <c r="CT118" i="17"/>
  <c r="CU107" i="17"/>
  <c r="T107" i="17"/>
  <c r="CE107" i="17"/>
  <c r="CB107" i="17"/>
  <c r="AS107" i="17"/>
  <c r="AS108" i="17"/>
  <c r="BN100" i="17"/>
  <c r="BN103" i="17"/>
  <c r="AV110" i="17"/>
  <c r="AU105" i="17"/>
  <c r="BP103" i="17"/>
  <c r="AS122" i="17"/>
  <c r="AS121" i="17"/>
  <c r="AV130" i="17"/>
  <c r="AV132" i="17"/>
  <c r="BQ121" i="17"/>
  <c r="BQ127" i="17"/>
  <c r="BQ123" i="17"/>
  <c r="AT128" i="17"/>
  <c r="AT131" i="17"/>
  <c r="AT129" i="17"/>
  <c r="AT126" i="17"/>
  <c r="AT125" i="17"/>
  <c r="AT130" i="17"/>
  <c r="AU129" i="17"/>
  <c r="AU131" i="17"/>
  <c r="AU132" i="17"/>
  <c r="BP132" i="17"/>
  <c r="AU126" i="17"/>
  <c r="AU128" i="17"/>
  <c r="BS132" i="17"/>
  <c r="AX130" i="17"/>
  <c r="BS127" i="17"/>
  <c r="AX126" i="17"/>
  <c r="AX131" i="17"/>
  <c r="AX129" i="17"/>
  <c r="AT132" i="17"/>
  <c r="BO131" i="17"/>
  <c r="BO132" i="17"/>
  <c r="AZ139" i="17"/>
  <c r="AZ136" i="17"/>
  <c r="AZ137" i="17"/>
  <c r="AZ138" i="17"/>
  <c r="AZ140" i="17"/>
  <c r="AZ133" i="17"/>
  <c r="AZ132" i="17"/>
  <c r="BQ39" i="17"/>
  <c r="K39" i="17"/>
  <c r="CA39" i="17"/>
  <c r="CU39" i="17"/>
  <c r="BR39" i="17"/>
  <c r="CT39" i="17"/>
  <c r="CF39" i="17"/>
  <c r="CH39" i="17"/>
  <c r="BZ39" i="17"/>
  <c r="CE39" i="17"/>
  <c r="BS39" i="17"/>
  <c r="BW39" i="17"/>
  <c r="J39" i="17"/>
  <c r="CB39" i="17"/>
  <c r="T39" i="17"/>
  <c r="BU39" i="17"/>
  <c r="CV39" i="17"/>
  <c r="S39" i="17"/>
  <c r="BV39" i="17"/>
  <c r="BT39" i="17"/>
  <c r="CC39" i="17"/>
  <c r="BO129" i="17"/>
  <c r="CH183" i="17"/>
  <c r="CH181" i="17"/>
  <c r="CH186" i="17"/>
  <c r="BQ146" i="17"/>
  <c r="BQ145" i="17"/>
  <c r="AV156" i="17"/>
  <c r="BY152" i="17"/>
  <c r="BY153" i="17"/>
  <c r="CT176" i="17"/>
  <c r="CT175" i="17"/>
  <c r="CT180" i="17"/>
  <c r="CT169" i="17"/>
  <c r="CT174" i="17"/>
  <c r="BY173" i="17"/>
  <c r="BY178" i="17"/>
  <c r="BD180" i="17"/>
  <c r="CE184" i="17"/>
  <c r="CE186" i="17"/>
  <c r="CQ182" i="17"/>
  <c r="CQ183" i="17"/>
  <c r="Q161" i="17"/>
  <c r="Q168" i="17"/>
  <c r="CP141" i="17"/>
  <c r="CP139" i="17"/>
  <c r="CP132" i="17"/>
  <c r="CP134" i="17"/>
  <c r="CP138" i="17"/>
  <c r="AY132" i="17"/>
  <c r="BT132" i="17"/>
  <c r="AY133" i="17"/>
  <c r="AY139" i="17"/>
  <c r="K216" i="17"/>
  <c r="P203" i="17"/>
  <c r="CS218" i="17"/>
  <c r="BX215" i="17"/>
  <c r="CQ221" i="17"/>
  <c r="CP215" i="17"/>
  <c r="CT215" i="17"/>
  <c r="CC224" i="17"/>
  <c r="CB217" i="17"/>
  <c r="CB228" i="17"/>
  <c r="CB218" i="17"/>
  <c r="BD225" i="17"/>
  <c r="AZ220" i="17"/>
  <c r="BK152" i="17"/>
  <c r="CS120" i="17"/>
  <c r="CO128" i="17"/>
  <c r="CR120" i="17"/>
  <c r="AT133" i="17"/>
  <c r="CS134" i="17"/>
  <c r="CS135" i="17"/>
  <c r="BJ133" i="17"/>
  <c r="BJ135" i="17"/>
  <c r="BJ131" i="17"/>
  <c r="BJ134" i="17"/>
  <c r="BV64" i="17"/>
  <c r="CG64" i="17"/>
  <c r="CF64" i="17"/>
  <c r="BR64" i="17"/>
  <c r="BP64" i="17"/>
  <c r="CB64" i="17"/>
  <c r="BZ64" i="17"/>
  <c r="CD64" i="17"/>
  <c r="CH64" i="17"/>
  <c r="BX64" i="17"/>
  <c r="CE64" i="17"/>
  <c r="BQ64" i="17"/>
  <c r="T64" i="17"/>
  <c r="BT64" i="17"/>
  <c r="CW64" i="17"/>
  <c r="CC64" i="17"/>
  <c r="K64" i="17"/>
  <c r="CU64" i="17"/>
  <c r="S64" i="17"/>
  <c r="T52" i="17"/>
  <c r="BQ52" i="17"/>
  <c r="BT52" i="17"/>
  <c r="BU52" i="17"/>
  <c r="CW52" i="17"/>
  <c r="CG52" i="17"/>
  <c r="BY52" i="17"/>
  <c r="J52" i="17"/>
  <c r="CC52" i="17"/>
  <c r="CB52" i="17"/>
  <c r="K52" i="17"/>
  <c r="BP52" i="17"/>
  <c r="BZ52" i="17"/>
  <c r="CA52" i="17"/>
  <c r="K22" i="17"/>
  <c r="BP22" i="17"/>
  <c r="BS22" i="17"/>
  <c r="BT22" i="17"/>
  <c r="BO22" i="17"/>
  <c r="BR22" i="17"/>
  <c r="BW22" i="17"/>
  <c r="CU22" i="17"/>
  <c r="J22" i="17"/>
  <c r="BV22" i="17"/>
  <c r="I98" i="17"/>
  <c r="I97" i="17"/>
  <c r="Q88" i="17"/>
  <c r="Q90" i="17"/>
  <c r="Q115" i="17"/>
  <c r="Q118" i="17"/>
  <c r="BL142" i="17"/>
  <c r="BA144" i="17"/>
  <c r="BK154" i="17"/>
  <c r="BK153" i="17"/>
  <c r="CF150" i="17"/>
  <c r="BG166" i="17"/>
  <c r="AT127" i="17"/>
  <c r="CS127" i="17"/>
  <c r="CR123" i="17"/>
  <c r="CR126" i="17"/>
  <c r="CR124" i="17"/>
  <c r="CR125" i="17"/>
  <c r="CW100" i="17"/>
  <c r="CS106" i="17"/>
  <c r="CS105" i="17"/>
  <c r="CS115" i="17"/>
  <c r="CP111" i="17"/>
  <c r="CU128" i="17"/>
  <c r="AX125" i="17"/>
  <c r="AX134" i="17"/>
  <c r="AX127" i="17"/>
  <c r="AS128" i="17"/>
  <c r="BN131" i="17"/>
  <c r="AS129" i="17"/>
  <c r="AS130" i="17"/>
  <c r="CU32" i="17"/>
  <c r="CG32" i="17"/>
  <c r="BQ32" i="17"/>
  <c r="BX32" i="17"/>
  <c r="CE32" i="17"/>
  <c r="T32" i="17"/>
  <c r="CF32" i="17"/>
  <c r="BZ32" i="17"/>
  <c r="BV32" i="17"/>
  <c r="BS32" i="17"/>
  <c r="CC32" i="17"/>
  <c r="CB32" i="17"/>
  <c r="BY32" i="17"/>
  <c r="CD32" i="17"/>
  <c r="CH32" i="17"/>
  <c r="BN32" i="17"/>
  <c r="BU32" i="17"/>
  <c r="BO32" i="17"/>
  <c r="K32" i="17"/>
  <c r="BP32" i="17"/>
  <c r="BT32" i="17"/>
  <c r="J32" i="17"/>
  <c r="BU21" i="17"/>
  <c r="BQ21" i="17"/>
  <c r="CU21" i="17"/>
  <c r="CB21" i="17"/>
  <c r="BN21" i="17"/>
  <c r="BW21" i="17"/>
  <c r="J21" i="17"/>
  <c r="BX21" i="17"/>
  <c r="CE21" i="17"/>
  <c r="CW21" i="17"/>
  <c r="CG21" i="17"/>
  <c r="CC21" i="17"/>
  <c r="BP21" i="17"/>
  <c r="CV21" i="17"/>
  <c r="BT21" i="17"/>
  <c r="BY21" i="17"/>
  <c r="CF21" i="17"/>
  <c r="BO21" i="17"/>
  <c r="U21" i="17"/>
  <c r="BS21" i="17"/>
  <c r="BR21" i="17"/>
  <c r="S21" i="17"/>
  <c r="AU157" i="17"/>
  <c r="AZ157" i="17"/>
  <c r="BT153" i="17"/>
  <c r="AW159" i="17"/>
  <c r="AT198" i="17"/>
  <c r="R168" i="17"/>
  <c r="AT119" i="17"/>
  <c r="AT118" i="17"/>
  <c r="AT120" i="17"/>
  <c r="BO109" i="17"/>
  <c r="AX120" i="17"/>
  <c r="BS115" i="17"/>
  <c r="CQ106" i="17"/>
  <c r="CQ105" i="17"/>
  <c r="CR113" i="17"/>
  <c r="CR115" i="17"/>
  <c r="CR112" i="17"/>
  <c r="CR107" i="17"/>
  <c r="CR117" i="17"/>
  <c r="AW134" i="17"/>
  <c r="BA139" i="17"/>
  <c r="BV131" i="17"/>
  <c r="I178" i="17"/>
  <c r="K179" i="17"/>
  <c r="K171" i="17"/>
  <c r="I173" i="17"/>
  <c r="BN216" i="17"/>
  <c r="BN210" i="17"/>
  <c r="CD208" i="17"/>
  <c r="CD206" i="17"/>
  <c r="CD215" i="17"/>
  <c r="BT214" i="17"/>
  <c r="CT219" i="17"/>
  <c r="CT218" i="17"/>
  <c r="BL154" i="17"/>
  <c r="CQ155" i="17"/>
  <c r="BN146" i="17"/>
  <c r="BN145" i="17"/>
  <c r="BA160" i="17"/>
  <c r="BB159" i="17"/>
  <c r="CF163" i="17"/>
  <c r="BK167" i="17"/>
  <c r="AV173" i="17"/>
  <c r="AU124" i="17"/>
  <c r="AW112" i="17"/>
  <c r="AU121" i="17"/>
  <c r="BP117" i="17"/>
  <c r="BX27" i="17"/>
  <c r="CC27" i="17"/>
  <c r="U27" i="17"/>
  <c r="CB27" i="17"/>
  <c r="S27" i="17"/>
  <c r="CA27" i="17"/>
  <c r="BW27" i="17"/>
  <c r="BV27" i="17"/>
  <c r="CT27" i="17"/>
  <c r="CH15" i="17"/>
  <c r="T15" i="17"/>
  <c r="CT15" i="17"/>
  <c r="K15" i="17"/>
  <c r="CC15" i="17"/>
  <c r="CG15" i="17"/>
  <c r="BW15" i="17"/>
  <c r="S15" i="17"/>
  <c r="CB15" i="17"/>
  <c r="CF15" i="17"/>
  <c r="I85" i="17"/>
  <c r="I92" i="17"/>
  <c r="R85" i="17"/>
  <c r="R91" i="17"/>
  <c r="R89" i="17"/>
  <c r="R92" i="17"/>
  <c r="R103" i="17"/>
  <c r="R101" i="17"/>
  <c r="R106" i="17"/>
  <c r="T99" i="17"/>
  <c r="T103" i="17"/>
  <c r="BD146" i="17"/>
  <c r="BD143" i="17"/>
  <c r="BD151" i="17"/>
  <c r="BK140" i="17"/>
  <c r="BK138" i="17"/>
  <c r="CH138" i="17"/>
  <c r="BM139" i="17"/>
  <c r="BM142" i="17"/>
  <c r="BB145" i="17"/>
  <c r="CR205" i="17"/>
  <c r="CV203" i="17"/>
  <c r="AS210" i="17"/>
  <c r="I212" i="17"/>
  <c r="I208" i="17"/>
  <c r="I209" i="17"/>
  <c r="BP205" i="17"/>
  <c r="BP208" i="17"/>
  <c r="CE208" i="17"/>
  <c r="BU164" i="17"/>
  <c r="J181" i="17"/>
  <c r="H182" i="17"/>
  <c r="K132" i="17"/>
  <c r="I133" i="17"/>
  <c r="AX103" i="17"/>
  <c r="AX99" i="17"/>
  <c r="AW110" i="17"/>
  <c r="AW111" i="17"/>
  <c r="J26" i="17"/>
  <c r="BV26" i="17"/>
  <c r="CB26" i="17"/>
  <c r="CU26" i="17"/>
  <c r="CD26" i="17"/>
  <c r="BT26" i="17"/>
  <c r="BX26" i="17"/>
  <c r="BU26" i="17"/>
  <c r="CV26" i="17"/>
  <c r="BO26" i="17"/>
  <c r="BY26" i="17"/>
  <c r="CT26" i="17"/>
  <c r="CA26" i="17"/>
  <c r="BP26" i="17"/>
  <c r="BR26" i="17"/>
  <c r="S26" i="17"/>
  <c r="CC26" i="17"/>
  <c r="BN26" i="17"/>
  <c r="CF26" i="17"/>
  <c r="BZ26" i="17"/>
  <c r="CH26" i="17"/>
  <c r="CW26" i="17"/>
  <c r="BV14" i="17"/>
  <c r="L14" i="17"/>
  <c r="BT14" i="17"/>
  <c r="BQ14" i="17"/>
  <c r="BN14" i="17"/>
  <c r="S14" i="17"/>
  <c r="CG14" i="17"/>
  <c r="BR14" i="17"/>
  <c r="BS14" i="17"/>
  <c r="CD14" i="17"/>
  <c r="U14" i="17"/>
  <c r="CU14" i="17"/>
  <c r="J14" i="17"/>
  <c r="BP14" i="17"/>
  <c r="CE14" i="17"/>
  <c r="K14" i="17"/>
  <c r="BZ14" i="17"/>
  <c r="BU14" i="17"/>
  <c r="CA14" i="17"/>
  <c r="T14" i="17"/>
  <c r="CF14" i="17"/>
  <c r="BX14" i="17"/>
  <c r="CC14" i="17"/>
  <c r="CH14" i="17"/>
  <c r="CT137" i="17"/>
  <c r="CP143" i="17"/>
  <c r="BT197" i="17"/>
  <c r="BT195" i="17"/>
  <c r="BT198" i="17"/>
  <c r="K218" i="17"/>
  <c r="K222" i="17"/>
  <c r="K219" i="17"/>
  <c r="BU162" i="17"/>
  <c r="BK198" i="17"/>
  <c r="BQ42" i="17"/>
  <c r="CV42" i="17"/>
  <c r="CD42" i="17"/>
  <c r="CB42" i="17"/>
  <c r="BO42" i="17"/>
  <c r="BK196" i="17"/>
  <c r="CU131" i="17"/>
  <c r="CD158" i="17"/>
  <c r="CV127" i="17"/>
  <c r="BY127" i="17"/>
  <c r="CF127" i="17"/>
  <c r="T104" i="17"/>
  <c r="BV160" i="17"/>
  <c r="BH170" i="17"/>
  <c r="BU172" i="17"/>
  <c r="BU170" i="17"/>
  <c r="CQ171" i="17"/>
  <c r="BO139" i="17"/>
  <c r="CV48" i="17"/>
  <c r="CB48" i="17"/>
  <c r="CB204" i="17"/>
  <c r="Q213" i="17"/>
  <c r="H206" i="17"/>
  <c r="I220" i="17"/>
  <c r="BN59" i="17"/>
  <c r="BV59" i="17"/>
  <c r="BX59" i="17"/>
  <c r="BT59" i="17"/>
  <c r="BS59" i="17"/>
  <c r="P111" i="17"/>
  <c r="P116" i="17"/>
  <c r="BN217" i="17"/>
  <c r="BN224" i="17"/>
  <c r="AW224" i="17"/>
  <c r="BP150" i="17"/>
  <c r="AY182" i="17"/>
  <c r="AS86" i="17"/>
  <c r="AS87" i="17"/>
  <c r="AS85" i="17"/>
  <c r="AU119" i="17"/>
  <c r="H85" i="17"/>
  <c r="H86" i="17"/>
  <c r="H88" i="17"/>
  <c r="Q85" i="17"/>
  <c r="S88" i="17"/>
  <c r="BP217" i="17"/>
  <c r="BP218" i="17"/>
  <c r="R221" i="17"/>
  <c r="BC164" i="17"/>
  <c r="BH156" i="17"/>
  <c r="BJ199" i="17"/>
  <c r="G151" i="17"/>
  <c r="G147" i="17"/>
  <c r="P149" i="17"/>
  <c r="P148" i="17"/>
  <c r="CQ210" i="17"/>
  <c r="BD212" i="17"/>
  <c r="AT207" i="17"/>
  <c r="G198" i="17"/>
  <c r="AZ221" i="17"/>
  <c r="AY218" i="17"/>
  <c r="I224" i="17"/>
  <c r="O296" i="17"/>
  <c r="BK146" i="17"/>
  <c r="AU185" i="17"/>
  <c r="CP194" i="17"/>
  <c r="G155" i="17"/>
  <c r="H176" i="17"/>
  <c r="Q182" i="17"/>
  <c r="Q189" i="17"/>
  <c r="CX26" i="17"/>
  <c r="R222" i="17"/>
  <c r="BI149" i="17"/>
  <c r="CA144" i="17"/>
  <c r="AX150" i="17"/>
  <c r="CS155" i="17"/>
  <c r="BM145" i="17"/>
  <c r="BM157" i="17"/>
  <c r="CW152" i="17"/>
  <c r="BA155" i="17"/>
  <c r="CB147" i="17"/>
  <c r="BM158" i="17"/>
  <c r="AR153" i="17"/>
  <c r="BF160" i="17"/>
  <c r="AY172" i="17"/>
  <c r="AT175" i="17"/>
  <c r="AU172" i="17"/>
  <c r="BX186" i="17"/>
  <c r="AW181" i="17"/>
  <c r="AV185" i="17"/>
  <c r="AU199" i="17"/>
  <c r="CO184" i="17"/>
  <c r="R196" i="17"/>
  <c r="U71" i="17"/>
  <c r="U36" i="17"/>
  <c r="BR203" i="17"/>
  <c r="AU205" i="17"/>
  <c r="P206" i="17"/>
  <c r="AZ213" i="17"/>
  <c r="BM212" i="17"/>
  <c r="AW218" i="17"/>
  <c r="BK218" i="17"/>
  <c r="AV214" i="17"/>
  <c r="CU225" i="17"/>
  <c r="CO223" i="17"/>
  <c r="BU143" i="17"/>
  <c r="CC143" i="17"/>
  <c r="BJ175" i="17"/>
  <c r="G125" i="17"/>
  <c r="CO112" i="17"/>
  <c r="BH208" i="17"/>
  <c r="BE150" i="17"/>
  <c r="BC201" i="17"/>
  <c r="CV160" i="17"/>
  <c r="BV208" i="17"/>
  <c r="CS142" i="17"/>
  <c r="BX163" i="17"/>
  <c r="BJ198" i="17"/>
  <c r="G99" i="17"/>
  <c r="BX210" i="17"/>
  <c r="AV227" i="17"/>
  <c r="BQ228" i="17"/>
  <c r="AV228" i="17"/>
  <c r="BQ227" i="17"/>
  <c r="CE228" i="17"/>
  <c r="BJ228" i="17"/>
  <c r="CE227" i="17"/>
  <c r="BJ227" i="17"/>
  <c r="AB269" i="17"/>
  <c r="H304" i="17"/>
  <c r="H306" i="17" s="1"/>
  <c r="K167" i="17"/>
  <c r="I165" i="17"/>
  <c r="I163" i="17"/>
  <c r="I169" i="17"/>
  <c r="I159" i="17"/>
  <c r="K158" i="17"/>
  <c r="I170" i="17"/>
  <c r="I171" i="17"/>
  <c r="I176" i="17"/>
  <c r="I172" i="17"/>
  <c r="I175" i="17"/>
  <c r="I174" i="17"/>
  <c r="G171" i="17"/>
  <c r="G170" i="17"/>
  <c r="G172" i="17"/>
  <c r="G167" i="17"/>
  <c r="G175" i="17"/>
  <c r="T172" i="17"/>
  <c r="T180" i="17"/>
  <c r="T170" i="17"/>
  <c r="R178" i="17"/>
  <c r="T175" i="17"/>
  <c r="T174" i="17"/>
  <c r="R177" i="17"/>
  <c r="R175" i="17"/>
  <c r="T178" i="17"/>
  <c r="R173" i="17"/>
  <c r="T176" i="17"/>
  <c r="R179" i="17"/>
  <c r="R180" i="17"/>
  <c r="R172" i="17"/>
  <c r="T173" i="17"/>
  <c r="T179" i="17"/>
  <c r="R170" i="17"/>
  <c r="T171" i="17"/>
  <c r="R174" i="17"/>
  <c r="T169" i="17"/>
  <c r="R181" i="17"/>
  <c r="R182" i="17"/>
  <c r="R183" i="17"/>
  <c r="R184" i="17"/>
  <c r="R185" i="17"/>
  <c r="R186" i="17"/>
  <c r="R187" i="17"/>
  <c r="R188" i="17"/>
  <c r="H193" i="17"/>
  <c r="J192" i="17"/>
  <c r="H190" i="17"/>
  <c r="H194" i="17"/>
  <c r="J183" i="17"/>
  <c r="J190" i="17"/>
  <c r="H183" i="17"/>
  <c r="H188" i="17"/>
  <c r="J187" i="17"/>
  <c r="H191" i="17"/>
  <c r="J191" i="17"/>
  <c r="H189" i="17"/>
  <c r="H184" i="17"/>
  <c r="H192" i="17"/>
  <c r="H186" i="17"/>
  <c r="J185" i="17"/>
  <c r="J189" i="17"/>
  <c r="J184" i="17"/>
  <c r="H187" i="17"/>
  <c r="J186" i="17"/>
  <c r="P194" i="17"/>
  <c r="P193" i="17"/>
  <c r="P199" i="17"/>
  <c r="P198" i="17"/>
  <c r="P192" i="17"/>
  <c r="P191" i="17"/>
  <c r="P195" i="17"/>
  <c r="AZ206" i="17"/>
  <c r="BU200" i="17"/>
  <c r="AZ207" i="17"/>
  <c r="BU203" i="17"/>
  <c r="AZ208" i="17"/>
  <c r="AZ210" i="17"/>
  <c r="AZ209" i="17"/>
  <c r="AZ211" i="17"/>
  <c r="BU204" i="17"/>
  <c r="AZ203" i="17"/>
  <c r="AZ204" i="17"/>
  <c r="AZ205" i="17"/>
  <c r="BU201" i="17"/>
  <c r="AZ202" i="17"/>
  <c r="BU202" i="17"/>
  <c r="AZ200" i="17"/>
  <c r="AJ203" i="17"/>
  <c r="AX210" i="17"/>
  <c r="AX209" i="17"/>
  <c r="AX214" i="17"/>
  <c r="AX212" i="17"/>
  <c r="AX206" i="17"/>
  <c r="AX207" i="17"/>
  <c r="AX211" i="17"/>
  <c r="AX213" i="17"/>
  <c r="BS203" i="17"/>
  <c r="BS213" i="17"/>
  <c r="BS216" i="17"/>
  <c r="AX219" i="17"/>
  <c r="AX220" i="17"/>
  <c r="AX221" i="17"/>
  <c r="AX215" i="17"/>
  <c r="AX217" i="17"/>
  <c r="BS211" i="17"/>
  <c r="AJ211" i="17"/>
  <c r="AX218" i="17"/>
  <c r="AX216" i="17"/>
  <c r="BS215" i="17"/>
  <c r="BS214" i="17"/>
  <c r="BS212" i="17"/>
  <c r="AX222" i="17"/>
  <c r="AW221" i="17"/>
  <c r="BR213" i="17"/>
  <c r="BR212" i="17"/>
  <c r="BQ215" i="17"/>
  <c r="BQ216" i="17"/>
  <c r="AV217" i="17"/>
  <c r="AV221" i="17"/>
  <c r="BQ213" i="17"/>
  <c r="AV216" i="17"/>
  <c r="BQ210" i="17"/>
  <c r="AV218" i="17"/>
  <c r="AV215" i="17"/>
  <c r="AV219" i="17"/>
  <c r="AV213" i="17"/>
  <c r="AV220" i="17"/>
  <c r="BQ214" i="17"/>
  <c r="J227" i="17"/>
  <c r="H225" i="17"/>
  <c r="H228" i="17"/>
  <c r="H222" i="17"/>
  <c r="H224" i="17"/>
  <c r="J224" i="17"/>
  <c r="J226" i="17"/>
  <c r="J225" i="17"/>
  <c r="J223" i="17"/>
  <c r="J222" i="17"/>
  <c r="J228" i="17"/>
  <c r="H226" i="17"/>
  <c r="H221" i="17"/>
  <c r="J221" i="17"/>
  <c r="H227" i="17"/>
  <c r="CD227" i="17"/>
  <c r="CD223" i="17"/>
  <c r="CD224" i="17"/>
  <c r="CD225" i="17"/>
  <c r="BI228" i="17"/>
  <c r="BI223" i="17"/>
  <c r="CD226" i="17"/>
  <c r="BI225" i="17"/>
  <c r="BI227" i="17"/>
  <c r="BI224" i="17"/>
  <c r="CD228" i="17"/>
  <c r="CD222" i="17"/>
  <c r="BP222" i="17"/>
  <c r="BP224" i="17"/>
  <c r="AU228" i="17"/>
  <c r="BP225" i="17"/>
  <c r="BP228" i="17"/>
  <c r="BP227" i="17"/>
  <c r="BP226" i="17"/>
  <c r="AU225" i="17"/>
  <c r="AU227" i="17"/>
  <c r="BP223" i="17"/>
  <c r="AU226" i="17"/>
  <c r="AW212" i="17"/>
  <c r="BE158" i="17"/>
  <c r="BE157" i="17"/>
  <c r="BE154" i="17"/>
  <c r="BF163" i="17"/>
  <c r="BF164" i="17"/>
  <c r="BF162" i="17"/>
  <c r="BF161" i="17"/>
  <c r="BC196" i="17"/>
  <c r="BC193" i="17"/>
  <c r="BC195" i="17"/>
  <c r="I164" i="17"/>
  <c r="I160" i="17"/>
  <c r="I161" i="17"/>
  <c r="I162" i="17"/>
  <c r="I158" i="17"/>
  <c r="K168" i="17"/>
  <c r="K165" i="17"/>
  <c r="I168" i="17"/>
  <c r="K164" i="17"/>
  <c r="K166" i="17"/>
  <c r="P196" i="17"/>
  <c r="AV187" i="17"/>
  <c r="AZ216" i="17"/>
  <c r="AW204" i="17"/>
  <c r="BP203" i="17"/>
  <c r="BR204" i="17"/>
  <c r="AW179" i="17"/>
  <c r="AY171" i="17"/>
  <c r="BH157" i="17"/>
  <c r="BQ186" i="17"/>
  <c r="BC197" i="17"/>
  <c r="BC159" i="17"/>
  <c r="BC160" i="17"/>
  <c r="BC161" i="17"/>
  <c r="BC158" i="17"/>
  <c r="BC162" i="17"/>
  <c r="CT152" i="17"/>
  <c r="CP156" i="17"/>
  <c r="CT155" i="17"/>
  <c r="BH147" i="17"/>
  <c r="CC149" i="17"/>
  <c r="BH155" i="17"/>
  <c r="BH154" i="17"/>
  <c r="BG161" i="17"/>
  <c r="BG163" i="17"/>
  <c r="AS156" i="17"/>
  <c r="AS166" i="17"/>
  <c r="AS161" i="17"/>
  <c r="AS159" i="17"/>
  <c r="AS164" i="17"/>
  <c r="BG180" i="17"/>
  <c r="BG185" i="17"/>
  <c r="BG177" i="17"/>
  <c r="CB180" i="17"/>
  <c r="BG184" i="17"/>
  <c r="BG182" i="17"/>
  <c r="CB179" i="17"/>
  <c r="BG179" i="17"/>
  <c r="BG174" i="17"/>
  <c r="CB177" i="17"/>
  <c r="CB176" i="17"/>
  <c r="CB178" i="17"/>
  <c r="BG175" i="17"/>
  <c r="BG176" i="17"/>
  <c r="BN177" i="17"/>
  <c r="AS179" i="17"/>
  <c r="BN180" i="17"/>
  <c r="AS176" i="17"/>
  <c r="AS184" i="17"/>
  <c r="AS178" i="17"/>
  <c r="AS183" i="17"/>
  <c r="AS180" i="17"/>
  <c r="AS182" i="17"/>
  <c r="BN174" i="17"/>
  <c r="CG176" i="17"/>
  <c r="BL179" i="17"/>
  <c r="CG175" i="17"/>
  <c r="CG177" i="17"/>
  <c r="BL180" i="17"/>
  <c r="CG174" i="17"/>
  <c r="BL177" i="17"/>
  <c r="BL181" i="17"/>
  <c r="BC183" i="17"/>
  <c r="BX178" i="17"/>
  <c r="BC180" i="17"/>
  <c r="BX180" i="17"/>
  <c r="BX179" i="17"/>
  <c r="BX177" i="17"/>
  <c r="BC187" i="17"/>
  <c r="BC185" i="17"/>
  <c r="BC186" i="17"/>
  <c r="CA181" i="17"/>
  <c r="CA182" i="17"/>
  <c r="BN185" i="17"/>
  <c r="BN187" i="17"/>
  <c r="BN183" i="17"/>
  <c r="AS187" i="17"/>
  <c r="BN184" i="17"/>
  <c r="AY186" i="17"/>
  <c r="BT186" i="17"/>
  <c r="BT190" i="17"/>
  <c r="BT188" i="17"/>
  <c r="BT187" i="17"/>
  <c r="AY185" i="17"/>
  <c r="AY194" i="17"/>
  <c r="BT184" i="17"/>
  <c r="AY193" i="17"/>
  <c r="AY195" i="17"/>
  <c r="AY188" i="17"/>
  <c r="BT189" i="17"/>
  <c r="AU200" i="17"/>
  <c r="CU183" i="17"/>
  <c r="CU182" i="17"/>
  <c r="CQ188" i="17"/>
  <c r="CU186" i="17"/>
  <c r="CQ186" i="17"/>
  <c r="CQ189" i="17"/>
  <c r="CQ190" i="17"/>
  <c r="CU185" i="17"/>
  <c r="CQ198" i="17"/>
  <c r="CQ197" i="17"/>
  <c r="K145" i="17"/>
  <c r="K147" i="17"/>
  <c r="K146" i="17"/>
  <c r="K152" i="17"/>
  <c r="I154" i="17"/>
  <c r="I151" i="17"/>
  <c r="S152" i="17"/>
  <c r="Q152" i="17"/>
  <c r="S156" i="17"/>
  <c r="Q157" i="17"/>
  <c r="Q147" i="17"/>
  <c r="S149" i="17"/>
  <c r="R160" i="17"/>
  <c r="R155" i="17"/>
  <c r="R163" i="17"/>
  <c r="R161" i="17"/>
  <c r="R158" i="17"/>
  <c r="BF145" i="17"/>
  <c r="AU181" i="17"/>
  <c r="BG156" i="17"/>
  <c r="CA166" i="17"/>
  <c r="AX144" i="17"/>
  <c r="CH208" i="17"/>
  <c r="CH149" i="17"/>
  <c r="AZ217" i="17"/>
  <c r="AU201" i="17"/>
  <c r="I166" i="17"/>
  <c r="CC155" i="17"/>
  <c r="CS149" i="17"/>
  <c r="BX191" i="17"/>
  <c r="CO181" i="17"/>
  <c r="AU178" i="17"/>
  <c r="BM149" i="17"/>
  <c r="K163" i="17"/>
  <c r="CF211" i="17"/>
  <c r="CS157" i="17"/>
  <c r="BG181" i="17"/>
  <c r="BM201" i="17"/>
  <c r="BM205" i="17"/>
  <c r="CH197" i="17"/>
  <c r="BM200" i="17"/>
  <c r="AJ194" i="17"/>
  <c r="BS204" i="17"/>
  <c r="AX205" i="17"/>
  <c r="BS195" i="17"/>
  <c r="AX203" i="17"/>
  <c r="BS201" i="17"/>
  <c r="BS197" i="17"/>
  <c r="BS194" i="17"/>
  <c r="AX198" i="17"/>
  <c r="BS202" i="17"/>
  <c r="BN196" i="17"/>
  <c r="BN199" i="17"/>
  <c r="BN197" i="17"/>
  <c r="AS202" i="17"/>
  <c r="CC202" i="17"/>
  <c r="CC199" i="17"/>
  <c r="CC196" i="17"/>
  <c r="CU198" i="17"/>
  <c r="CU196" i="17"/>
  <c r="CQ207" i="17"/>
  <c r="CU204" i="17"/>
  <c r="CQ206" i="17"/>
  <c r="CQ205" i="17"/>
  <c r="CQ203" i="17"/>
  <c r="CQ204" i="17"/>
  <c r="CU199" i="17"/>
  <c r="CU202" i="17"/>
  <c r="CT197" i="17"/>
  <c r="CT203" i="17"/>
  <c r="CP199" i="17"/>
  <c r="CP207" i="17"/>
  <c r="CP205" i="17"/>
  <c r="CT202" i="17"/>
  <c r="CP202" i="17"/>
  <c r="CT200" i="17"/>
  <c r="CT204" i="17"/>
  <c r="CP204" i="17"/>
  <c r="BK221" i="17"/>
  <c r="BK222" i="17"/>
  <c r="BK223" i="17"/>
  <c r="BJ218" i="17"/>
  <c r="BJ220" i="17"/>
  <c r="BJ224" i="17"/>
  <c r="BJ215" i="17"/>
  <c r="BJ219" i="17"/>
  <c r="BJ223" i="17"/>
  <c r="BJ222" i="17"/>
  <c r="CE216" i="17"/>
  <c r="BJ225" i="17"/>
  <c r="BJ216" i="17"/>
  <c r="BI213" i="17"/>
  <c r="BI220" i="17"/>
  <c r="BI222" i="17"/>
  <c r="BI217" i="17"/>
  <c r="BI215" i="17"/>
  <c r="BI216" i="17"/>
  <c r="CD214" i="17"/>
  <c r="CD216" i="17"/>
  <c r="BH219" i="17"/>
  <c r="BH221" i="17"/>
  <c r="BI145" i="17"/>
  <c r="BI148" i="17"/>
  <c r="BF143" i="17"/>
  <c r="BF142" i="17"/>
  <c r="BF149" i="17"/>
  <c r="AX147" i="17"/>
  <c r="AX151" i="17"/>
  <c r="AX155" i="17"/>
  <c r="AX145" i="17"/>
  <c r="AT152" i="17"/>
  <c r="AT155" i="17"/>
  <c r="AT148" i="17"/>
  <c r="AT147" i="17"/>
  <c r="AT146" i="17"/>
  <c r="AT145" i="17"/>
  <c r="CH150" i="17"/>
  <c r="CH152" i="17"/>
  <c r="BM153" i="17"/>
  <c r="BM147" i="17"/>
  <c r="CH153" i="17"/>
  <c r="BA157" i="17"/>
  <c r="BA151" i="17"/>
  <c r="BA156" i="17"/>
  <c r="BV150" i="17"/>
  <c r="BA150" i="17"/>
  <c r="BV153" i="17"/>
  <c r="BG157" i="17"/>
  <c r="BG158" i="17"/>
  <c r="BG149" i="17"/>
  <c r="CB149" i="17"/>
  <c r="BG155" i="17"/>
  <c r="CB155" i="17"/>
  <c r="CB150" i="17"/>
  <c r="BF158" i="17"/>
  <c r="CA152" i="17"/>
  <c r="BF154" i="17"/>
  <c r="BF156" i="17"/>
  <c r="BF155" i="17"/>
  <c r="CA150" i="17"/>
  <c r="CA151" i="17"/>
  <c r="BT178" i="17"/>
  <c r="BT169" i="17"/>
  <c r="BT176" i="17"/>
  <c r="BT174" i="17"/>
  <c r="BT171" i="17"/>
  <c r="BT173" i="17"/>
  <c r="BT175" i="17"/>
  <c r="AY177" i="17"/>
  <c r="AY180" i="17"/>
  <c r="BT170" i="17"/>
  <c r="AY173" i="17"/>
  <c r="BO171" i="17"/>
  <c r="AI170" i="17"/>
  <c r="BO174" i="17"/>
  <c r="BO177" i="17"/>
  <c r="AT178" i="17"/>
  <c r="AT177" i="17"/>
  <c r="AT174" i="17"/>
  <c r="BO176" i="17"/>
  <c r="AT181" i="17"/>
  <c r="BO172" i="17"/>
  <c r="BO179" i="17"/>
  <c r="BO180" i="17"/>
  <c r="AT171" i="17"/>
  <c r="BO175" i="17"/>
  <c r="AT179" i="17"/>
  <c r="AT180" i="17"/>
  <c r="BO170" i="17"/>
  <c r="BO178" i="17"/>
  <c r="BO173" i="17"/>
  <c r="BP173" i="17"/>
  <c r="BP172" i="17"/>
  <c r="BP171" i="17"/>
  <c r="AU174" i="17"/>
  <c r="AU177" i="17"/>
  <c r="AU171" i="17"/>
  <c r="BX189" i="17"/>
  <c r="BX183" i="17"/>
  <c r="BX181" i="17"/>
  <c r="BX182" i="17"/>
  <c r="BX185" i="17"/>
  <c r="BX187" i="17"/>
  <c r="BC192" i="17"/>
  <c r="BC190" i="17"/>
  <c r="BC188" i="17"/>
  <c r="BC189" i="17"/>
  <c r="BX188" i="17"/>
  <c r="BX190" i="17"/>
  <c r="BC191" i="17"/>
  <c r="BR180" i="17"/>
  <c r="AW187" i="17"/>
  <c r="AW184" i="17"/>
  <c r="BQ185" i="17"/>
  <c r="AV189" i="17"/>
  <c r="AV186" i="17"/>
  <c r="AV195" i="17"/>
  <c r="AV190" i="17"/>
  <c r="AV184" i="17"/>
  <c r="BQ187" i="17"/>
  <c r="AV191" i="17"/>
  <c r="BQ189" i="17"/>
  <c r="AV188" i="17"/>
  <c r="BQ192" i="17"/>
  <c r="BQ190" i="17"/>
  <c r="BQ191" i="17"/>
  <c r="AZ201" i="17"/>
  <c r="BU191" i="17"/>
  <c r="AY203" i="17"/>
  <c r="AY201" i="17"/>
  <c r="AW203" i="17"/>
  <c r="AW201" i="17"/>
  <c r="AW202" i="17"/>
  <c r="BV197" i="17"/>
  <c r="BV200" i="17"/>
  <c r="BV199" i="17"/>
  <c r="BV198" i="17"/>
  <c r="BA197" i="17"/>
  <c r="BV204" i="17"/>
  <c r="BA206" i="17"/>
  <c r="BA207" i="17"/>
  <c r="BU211" i="17"/>
  <c r="BU210" i="17"/>
  <c r="BU216" i="17"/>
  <c r="BU212" i="17"/>
  <c r="BU214" i="17"/>
  <c r="BU209" i="17"/>
  <c r="BU215" i="17"/>
  <c r="CH213" i="17"/>
  <c r="CH211" i="17"/>
  <c r="BM216" i="17"/>
  <c r="CH216" i="17"/>
  <c r="CH210" i="17"/>
  <c r="BM217" i="17"/>
  <c r="AW216" i="17"/>
  <c r="BR214" i="17"/>
  <c r="AW219" i="17"/>
  <c r="AW220" i="17"/>
  <c r="BK211" i="17"/>
  <c r="CF209" i="17"/>
  <c r="BK214" i="17"/>
  <c r="CF216" i="17"/>
  <c r="CF213" i="17"/>
  <c r="BK216" i="17"/>
  <c r="CF212" i="17"/>
  <c r="BK217" i="17"/>
  <c r="BK212" i="17"/>
  <c r="AV210" i="17"/>
  <c r="AV206" i="17"/>
  <c r="AV211" i="17"/>
  <c r="AV209" i="17"/>
  <c r="AV212" i="17"/>
  <c r="AV208" i="17"/>
  <c r="AV207" i="17"/>
  <c r="CS226" i="17"/>
  <c r="CW228" i="17"/>
  <c r="CW223" i="17"/>
  <c r="CW222" i="17"/>
  <c r="CW225" i="17"/>
  <c r="CW227" i="17"/>
  <c r="CW224" i="17"/>
  <c r="CS222" i="17"/>
  <c r="CS223" i="17"/>
  <c r="CS227" i="17"/>
  <c r="CS228" i="17"/>
  <c r="CW226" i="17"/>
  <c r="CS225" i="17"/>
  <c r="CR223" i="17"/>
  <c r="CR229" i="17"/>
  <c r="CV228" i="17"/>
  <c r="CR220" i="17"/>
  <c r="CR228" i="17"/>
  <c r="CR226" i="17"/>
  <c r="CR227" i="17"/>
  <c r="CR230" i="17"/>
  <c r="CR219" i="17"/>
  <c r="CV226" i="17"/>
  <c r="CQ222" i="17"/>
  <c r="CU220" i="17"/>
  <c r="CU219" i="17"/>
  <c r="CU218" i="17"/>
  <c r="CQ218" i="17"/>
  <c r="CQ225" i="17"/>
  <c r="CQ226" i="17"/>
  <c r="CQ219" i="17"/>
  <c r="CU224" i="17"/>
  <c r="CQ220" i="17"/>
  <c r="CU221" i="17"/>
  <c r="BM220" i="17"/>
  <c r="BM223" i="17"/>
  <c r="BM221" i="17"/>
  <c r="BM224" i="17"/>
  <c r="BM226" i="17"/>
  <c r="BL220" i="17"/>
  <c r="BL215" i="17"/>
  <c r="BL223" i="17"/>
  <c r="AS220" i="17"/>
  <c r="AS224" i="17"/>
  <c r="AS217" i="17"/>
  <c r="AS225" i="17"/>
  <c r="F304" i="17"/>
  <c r="F306" i="17" s="1"/>
  <c r="AG268" i="17"/>
  <c r="K227" i="17"/>
  <c r="AW214" i="17"/>
  <c r="P201" i="17"/>
  <c r="BF153" i="17"/>
  <c r="AY192" i="17"/>
  <c r="BC184" i="17"/>
  <c r="AT176" i="17"/>
  <c r="CD143" i="17"/>
  <c r="AT158" i="17"/>
  <c r="BM177" i="17"/>
  <c r="BM176" i="17"/>
  <c r="CH176" i="17"/>
  <c r="CH177" i="17"/>
  <c r="BM183" i="17"/>
  <c r="CH175" i="17"/>
  <c r="CH187" i="17"/>
  <c r="CH190" i="17"/>
  <c r="CH189" i="17"/>
  <c r="CH188" i="17"/>
  <c r="BM193" i="17"/>
  <c r="AZ144" i="17"/>
  <c r="AZ146" i="17"/>
  <c r="AZ143" i="17"/>
  <c r="CB148" i="17"/>
  <c r="BC154" i="17"/>
  <c r="BX152" i="17"/>
  <c r="BC156" i="17"/>
  <c r="BX145" i="17"/>
  <c r="BX156" i="17"/>
  <c r="BX149" i="17"/>
  <c r="BX153" i="17"/>
  <c r="BK172" i="17"/>
  <c r="CF165" i="17"/>
  <c r="BK171" i="17"/>
  <c r="CF166" i="17"/>
  <c r="BK168" i="17"/>
  <c r="CO177" i="17"/>
  <c r="CO173" i="17"/>
  <c r="CD173" i="17"/>
  <c r="CD171" i="17"/>
  <c r="CD170" i="17"/>
  <c r="CD169" i="17"/>
  <c r="CD172" i="17"/>
  <c r="CD174" i="17"/>
  <c r="BI173" i="17"/>
  <c r="BL188" i="17"/>
  <c r="BL187" i="17"/>
  <c r="BL186" i="17"/>
  <c r="BK191" i="17"/>
  <c r="BK185" i="17"/>
  <c r="BK187" i="17"/>
  <c r="BI188" i="17"/>
  <c r="BI189" i="17"/>
  <c r="CD191" i="17"/>
  <c r="BI193" i="17"/>
  <c r="BI197" i="17"/>
  <c r="CD190" i="17"/>
  <c r="AY198" i="17"/>
  <c r="AY197" i="17"/>
  <c r="BH200" i="17"/>
  <c r="BH203" i="17"/>
  <c r="BH192" i="17"/>
  <c r="BH194" i="17"/>
  <c r="BH201" i="17"/>
  <c r="CW147" i="17"/>
  <c r="AX154" i="17"/>
  <c r="CB156" i="17"/>
  <c r="BA153" i="17"/>
  <c r="BO144" i="17"/>
  <c r="AT150" i="17"/>
  <c r="BA205" i="17"/>
  <c r="K160" i="17"/>
  <c r="AY176" i="17"/>
  <c r="AW217" i="17"/>
  <c r="BF152" i="17"/>
  <c r="AX153" i="17"/>
  <c r="AY196" i="17"/>
  <c r="BK219" i="17"/>
  <c r="BR211" i="17"/>
  <c r="BX184" i="17"/>
  <c r="BP175" i="17"/>
  <c r="CO178" i="17"/>
  <c r="BM219" i="17"/>
  <c r="BR216" i="17"/>
  <c r="BG150" i="17"/>
  <c r="BV152" i="17"/>
  <c r="BA208" i="17"/>
  <c r="CW220" i="17"/>
  <c r="AT151" i="17"/>
  <c r="K159" i="17"/>
  <c r="AY174" i="17"/>
  <c r="BA203" i="17"/>
  <c r="AW213" i="17"/>
  <c r="CS224" i="17"/>
  <c r="CH151" i="17"/>
  <c r="BM218" i="17"/>
  <c r="AV193" i="17"/>
  <c r="AT149" i="17"/>
  <c r="CA149" i="17"/>
  <c r="CW149" i="17"/>
  <c r="BV201" i="17"/>
  <c r="BT179" i="17"/>
  <c r="BA154" i="17"/>
  <c r="BR179" i="17"/>
  <c r="BK220" i="17"/>
  <c r="CU222" i="17"/>
  <c r="BQ188" i="17"/>
  <c r="BD209" i="17"/>
  <c r="BD208" i="17"/>
  <c r="BD210" i="17"/>
  <c r="BD207" i="17"/>
  <c r="Q203" i="17"/>
  <c r="S203" i="17"/>
  <c r="Q207" i="17"/>
  <c r="Q201" i="17"/>
  <c r="S199" i="17"/>
  <c r="Q199" i="17"/>
  <c r="Q202" i="17"/>
  <c r="Q204" i="17"/>
  <c r="S202" i="17"/>
  <c r="Q200" i="17"/>
  <c r="Q208" i="17"/>
  <c r="S204" i="17"/>
  <c r="S201" i="17"/>
  <c r="Q206" i="17"/>
  <c r="J203" i="17"/>
  <c r="H203" i="17"/>
  <c r="H201" i="17"/>
  <c r="H205" i="17"/>
  <c r="J204" i="17"/>
  <c r="H204" i="17"/>
  <c r="J200" i="17"/>
  <c r="J201" i="17"/>
  <c r="I203" i="17"/>
  <c r="I205" i="17"/>
  <c r="K200" i="17"/>
  <c r="K197" i="17"/>
  <c r="K196" i="17"/>
  <c r="K204" i="17"/>
  <c r="K203" i="17"/>
  <c r="K199" i="17"/>
  <c r="I204" i="17"/>
  <c r="K198" i="17"/>
  <c r="I199" i="17"/>
  <c r="BL206" i="17"/>
  <c r="BL213" i="17"/>
  <c r="BL207" i="17"/>
  <c r="BL212" i="17"/>
  <c r="CG204" i="17"/>
  <c r="BL210" i="17"/>
  <c r="BL204" i="17"/>
  <c r="BL205" i="17"/>
  <c r="H223" i="17"/>
  <c r="Q228" i="17"/>
  <c r="G271" i="17"/>
  <c r="AH271" i="17" s="1"/>
  <c r="AX159" i="17"/>
  <c r="CE152" i="17"/>
  <c r="BJ159" i="17"/>
  <c r="BM148" i="17"/>
  <c r="BM146" i="17"/>
  <c r="CC175" i="17"/>
  <c r="CC173" i="17"/>
  <c r="BH175" i="17"/>
  <c r="CC186" i="17"/>
  <c r="CC187" i="17"/>
  <c r="T161" i="17"/>
  <c r="T165" i="17"/>
  <c r="T159" i="17"/>
  <c r="R169" i="17"/>
  <c r="G168" i="17"/>
  <c r="J170" i="17"/>
  <c r="J175" i="17"/>
  <c r="Q184" i="17"/>
  <c r="Q183" i="17"/>
  <c r="Q186" i="17"/>
  <c r="Q185" i="17"/>
  <c r="CQ209" i="17"/>
  <c r="AY210" i="17"/>
  <c r="AY205" i="17"/>
  <c r="AY206" i="17"/>
  <c r="AY212" i="17"/>
  <c r="AY207" i="17"/>
  <c r="AY208" i="17"/>
  <c r="AY211" i="17"/>
  <c r="AY209" i="17"/>
  <c r="BS221" i="17"/>
  <c r="AJ220" i="17"/>
  <c r="S216" i="17"/>
  <c r="S215" i="17"/>
  <c r="S214" i="17"/>
  <c r="I227" i="17"/>
  <c r="K226" i="17"/>
  <c r="BO146" i="17"/>
  <c r="BO150" i="17"/>
  <c r="BO152" i="17"/>
  <c r="AT157" i="17"/>
  <c r="BO153" i="17"/>
  <c r="AT156" i="17"/>
  <c r="CD152" i="17"/>
  <c r="BI158" i="17"/>
  <c r="CD147" i="17"/>
  <c r="BI157" i="17"/>
  <c r="BL150" i="17"/>
  <c r="CG153" i="17"/>
  <c r="BL157" i="17"/>
  <c r="BU152" i="17"/>
  <c r="BU153" i="17"/>
  <c r="BC157" i="17"/>
  <c r="AY178" i="17"/>
  <c r="CF171" i="17"/>
  <c r="CF177" i="17"/>
  <c r="CF174" i="17"/>
  <c r="CF180" i="17"/>
  <c r="CF173" i="17"/>
  <c r="BK181" i="17"/>
  <c r="BS172" i="17"/>
  <c r="BS171" i="17"/>
  <c r="BS174" i="17"/>
  <c r="BS170" i="17"/>
  <c r="BS173" i="17"/>
  <c r="AJ170" i="17"/>
  <c r="AX179" i="17"/>
  <c r="AW183" i="17"/>
  <c r="AW182" i="17"/>
  <c r="AW172" i="17"/>
  <c r="BR174" i="17"/>
  <c r="AW178" i="17"/>
  <c r="BR178" i="17"/>
  <c r="AW174" i="17"/>
  <c r="AW175" i="17"/>
  <c r="AW177" i="17"/>
  <c r="AZ197" i="17"/>
  <c r="AZ193" i="17"/>
  <c r="AZ195" i="17"/>
  <c r="AZ194" i="17"/>
  <c r="AZ196" i="17"/>
  <c r="AU197" i="17"/>
  <c r="AS201" i="17"/>
  <c r="CS181" i="17"/>
  <c r="CW177" i="17"/>
  <c r="CP182" i="17"/>
  <c r="CP180" i="17"/>
  <c r="CP181" i="17"/>
  <c r="J160" i="17"/>
  <c r="J168" i="17"/>
  <c r="J158" i="17"/>
  <c r="J157" i="17"/>
  <c r="J159" i="17"/>
  <c r="CW200" i="17"/>
  <c r="CW199" i="17"/>
  <c r="CW198" i="17"/>
  <c r="CP210" i="17"/>
  <c r="BJ205" i="17"/>
  <c r="CE203" i="17"/>
  <c r="BD211" i="17"/>
  <c r="CF228" i="17"/>
  <c r="CF217" i="17"/>
  <c r="BK228" i="17"/>
  <c r="CF220" i="17"/>
  <c r="CF219" i="17"/>
  <c r="J214" i="17"/>
  <c r="BC179" i="17"/>
  <c r="BC177" i="17"/>
  <c r="BA178" i="17"/>
  <c r="BA177" i="17"/>
  <c r="AX208" i="17"/>
  <c r="BI205" i="17"/>
  <c r="BI206" i="17"/>
  <c r="BI209" i="17"/>
  <c r="BI207" i="17"/>
  <c r="T199" i="17"/>
  <c r="T200" i="17"/>
  <c r="T203" i="17"/>
  <c r="R203" i="17"/>
  <c r="T204" i="17"/>
  <c r="R209" i="17"/>
  <c r="BP215" i="17"/>
  <c r="CF208" i="17"/>
  <c r="CF214" i="17"/>
  <c r="BP216" i="17"/>
  <c r="AU215" i="17"/>
  <c r="BP211" i="17"/>
  <c r="BP209" i="17"/>
  <c r="AU216" i="17"/>
  <c r="BP212" i="17"/>
  <c r="BI212" i="17"/>
  <c r="CD212" i="17"/>
  <c r="BI211" i="17"/>
  <c r="CD210" i="17"/>
  <c r="CS219" i="17"/>
  <c r="CS220" i="17"/>
  <c r="CS221" i="17"/>
  <c r="CP220" i="17"/>
  <c r="CT221" i="17"/>
  <c r="CT225" i="17"/>
  <c r="CT224" i="17"/>
  <c r="CG223" i="17"/>
  <c r="CG228" i="17"/>
  <c r="AZ228" i="17"/>
  <c r="AZ227" i="17"/>
  <c r="BT145" i="17"/>
  <c r="AY155" i="17"/>
  <c r="AY156" i="17"/>
  <c r="BT152" i="17"/>
  <c r="AJ178" i="17"/>
  <c r="AX183" i="17"/>
  <c r="CD192" i="17"/>
  <c r="AZ190" i="17"/>
  <c r="BU182" i="17"/>
  <c r="AZ188" i="17"/>
  <c r="BU181" i="17"/>
  <c r="BU184" i="17"/>
  <c r="AZ192" i="17"/>
  <c r="BU189" i="17"/>
  <c r="AZ191" i="17"/>
  <c r="BU186" i="17"/>
  <c r="BU187" i="17"/>
  <c r="BU185" i="17"/>
  <c r="BU192" i="17"/>
  <c r="BU190" i="17"/>
  <c r="AW186" i="17"/>
  <c r="CF198" i="17"/>
  <c r="CF194" i="17"/>
  <c r="BP201" i="17"/>
  <c r="BP198" i="17"/>
  <c r="BP195" i="17"/>
  <c r="BP196" i="17"/>
  <c r="BP194" i="17"/>
  <c r="BP197" i="17"/>
  <c r="BD206" i="17"/>
  <c r="BD204" i="17"/>
  <c r="BY203" i="17"/>
  <c r="BD201" i="17"/>
  <c r="I216" i="17"/>
  <c r="I211" i="17"/>
  <c r="BM175" i="17"/>
  <c r="BM174" i="17"/>
  <c r="BM173" i="17"/>
  <c r="BI190" i="17"/>
  <c r="BI196" i="17"/>
  <c r="BI195" i="17"/>
  <c r="BI201" i="17"/>
  <c r="BI202" i="17"/>
  <c r="CD204" i="17"/>
  <c r="CD202" i="17"/>
  <c r="CD200" i="17"/>
  <c r="CD199" i="17"/>
  <c r="CD203" i="17"/>
  <c r="CD198" i="17"/>
  <c r="CD194" i="17"/>
  <c r="CD195" i="17"/>
  <c r="CD201" i="17"/>
  <c r="BI204" i="17"/>
  <c r="CQ211" i="17"/>
  <c r="CU205" i="17"/>
  <c r="CU215" i="17"/>
  <c r="BA211" i="17"/>
  <c r="BA212" i="17"/>
  <c r="BV207" i="17"/>
  <c r="BV206" i="17"/>
  <c r="BV209" i="17"/>
  <c r="CT214" i="17"/>
  <c r="CP217" i="17"/>
  <c r="CT213" i="17"/>
  <c r="CT216" i="17"/>
  <c r="CT209" i="17"/>
  <c r="AU223" i="17"/>
  <c r="AS223" i="17"/>
  <c r="AS222" i="17"/>
  <c r="BN212" i="17"/>
  <c r="AS212" i="17"/>
  <c r="AS221" i="17"/>
  <c r="BN213" i="17"/>
  <c r="BN215" i="17"/>
  <c r="AS213" i="17"/>
  <c r="AS216" i="17"/>
  <c r="AS214" i="17"/>
  <c r="AS215" i="17"/>
  <c r="BN214" i="17"/>
  <c r="BC176" i="17"/>
  <c r="BH174" i="17"/>
  <c r="CR151" i="17"/>
  <c r="CR152" i="17"/>
  <c r="H210" i="17"/>
  <c r="H209" i="17"/>
  <c r="H208" i="17"/>
  <c r="H211" i="17"/>
  <c r="AW210" i="17"/>
  <c r="AW211" i="17"/>
  <c r="AW215" i="17"/>
  <c r="AW209" i="17"/>
  <c r="BK215" i="17"/>
  <c r="BK213" i="17"/>
  <c r="T206" i="17"/>
  <c r="R211" i="17"/>
  <c r="R216" i="17"/>
  <c r="T207" i="17"/>
  <c r="R210" i="17"/>
  <c r="BE147" i="17"/>
  <c r="AU158" i="17"/>
  <c r="BP157" i="17"/>
  <c r="BQ158" i="17"/>
  <c r="BQ159" i="17"/>
  <c r="AV159" i="17"/>
  <c r="CA162" i="17"/>
  <c r="CA161" i="17"/>
  <c r="BP174" i="17"/>
  <c r="AI177" i="17"/>
  <c r="AT182" i="17"/>
  <c r="AT185" i="17"/>
  <c r="AX201" i="17"/>
  <c r="CW207" i="17"/>
  <c r="CS216" i="17"/>
  <c r="CW214" i="17"/>
  <c r="CW210" i="17"/>
  <c r="CW205" i="17"/>
  <c r="CW206" i="17"/>
  <c r="CS213" i="17"/>
  <c r="BY206" i="17"/>
  <c r="BY207" i="17"/>
  <c r="BY210" i="17"/>
  <c r="BY212" i="17"/>
  <c r="BY214" i="17"/>
  <c r="BD214" i="17"/>
  <c r="BY213" i="17"/>
  <c r="AU222" i="17"/>
  <c r="AZ166" i="17"/>
  <c r="BN158" i="17"/>
  <c r="BN157" i="17"/>
  <c r="CH157" i="17"/>
  <c r="BM167" i="17"/>
  <c r="BY176" i="17"/>
  <c r="BY175" i="17"/>
  <c r="BY180" i="17"/>
  <c r="BG186" i="17"/>
  <c r="BA180" i="17"/>
  <c r="BA181" i="17"/>
  <c r="BV179" i="17"/>
  <c r="AZ187" i="17"/>
  <c r="BK193" i="17"/>
  <c r="CF186" i="17"/>
  <c r="CF188" i="17"/>
  <c r="CF191" i="17"/>
  <c r="BK195" i="17"/>
  <c r="BK194" i="17"/>
  <c r="CF189" i="17"/>
  <c r="CF187" i="17"/>
  <c r="Q192" i="17"/>
  <c r="Q196" i="17"/>
  <c r="Q193" i="17"/>
  <c r="S192" i="17"/>
  <c r="I206" i="17"/>
  <c r="I207" i="17"/>
  <c r="CP214" i="17"/>
  <c r="AY214" i="17"/>
  <c r="BQ204" i="17"/>
  <c r="BQ203" i="17"/>
  <c r="AZ212" i="17"/>
  <c r="AZ215" i="17"/>
  <c r="BM213" i="17"/>
  <c r="AI205" i="17"/>
  <c r="BO205" i="17"/>
  <c r="BO210" i="17"/>
  <c r="BO209" i="17"/>
  <c r="BV224" i="17"/>
  <c r="BV227" i="17"/>
  <c r="BQ181" i="17"/>
  <c r="G210" i="17"/>
  <c r="AR158" i="17"/>
  <c r="CO152" i="17"/>
  <c r="CO156" i="17"/>
  <c r="G188" i="17"/>
  <c r="G189" i="17"/>
  <c r="P207" i="17"/>
  <c r="AF268" i="17"/>
  <c r="E304" i="17"/>
  <c r="E306" i="17" s="1"/>
  <c r="BW165" i="17"/>
  <c r="CC93" i="17"/>
  <c r="T93" i="17"/>
  <c r="J93" i="17"/>
  <c r="CE93" i="17"/>
  <c r="BO93" i="17"/>
  <c r="BX93" i="17"/>
  <c r="S93" i="17"/>
  <c r="CT93" i="17"/>
  <c r="CG93" i="17"/>
  <c r="CH93" i="17"/>
  <c r="CB93" i="17"/>
  <c r="CF93" i="17"/>
  <c r="BW93" i="17"/>
  <c r="BR93" i="17"/>
  <c r="CD93" i="17"/>
  <c r="BT93" i="17"/>
  <c r="BY93" i="17"/>
  <c r="K93" i="17"/>
  <c r="BZ93" i="17"/>
  <c r="CV93" i="17"/>
  <c r="BU93" i="17"/>
  <c r="BN93" i="17"/>
  <c r="CW93" i="17"/>
  <c r="CA93" i="17"/>
  <c r="CU82" i="17"/>
  <c r="CW82" i="17"/>
  <c r="BZ82" i="17"/>
  <c r="CF82" i="17"/>
  <c r="BO82" i="17"/>
  <c r="CB82" i="17"/>
  <c r="BP82" i="17"/>
  <c r="CV82" i="17"/>
  <c r="J82" i="17"/>
  <c r="BX82" i="17"/>
  <c r="CH82" i="17"/>
  <c r="CG82" i="17"/>
  <c r="CC82" i="17"/>
  <c r="BN82" i="17"/>
  <c r="BU82" i="17"/>
  <c r="BW82" i="17"/>
  <c r="S82" i="17"/>
  <c r="CT82" i="17"/>
  <c r="BV82" i="17"/>
  <c r="CD82" i="17"/>
  <c r="BR82" i="17"/>
  <c r="U82" i="17"/>
  <c r="CE82" i="17"/>
  <c r="CA82" i="17"/>
  <c r="BQ82" i="17"/>
  <c r="BT82" i="17"/>
  <c r="L82" i="17"/>
  <c r="BB168" i="17"/>
  <c r="CE126" i="17"/>
  <c r="BT126" i="17"/>
  <c r="BR126" i="17"/>
  <c r="BO126" i="17"/>
  <c r="CU126" i="17"/>
  <c r="CW126" i="17"/>
  <c r="BU126" i="17"/>
  <c r="BN126" i="17"/>
  <c r="T126" i="17"/>
  <c r="CB126" i="17"/>
  <c r="S126" i="17"/>
  <c r="BQ126" i="17"/>
  <c r="CG126" i="17"/>
  <c r="BY126" i="17"/>
  <c r="BW126" i="17"/>
  <c r="CC126" i="17"/>
  <c r="BZ126" i="17"/>
  <c r="BV126" i="17"/>
  <c r="CV126" i="17"/>
  <c r="CA126" i="17"/>
  <c r="BP126" i="17"/>
  <c r="J126" i="17"/>
  <c r="CD126" i="17"/>
  <c r="BS126" i="17"/>
  <c r="CT126" i="17"/>
  <c r="CF126" i="17"/>
  <c r="BX126" i="17"/>
  <c r="BW114" i="17"/>
  <c r="CD114" i="17"/>
  <c r="J114" i="17"/>
  <c r="CG114" i="17"/>
  <c r="BY114" i="17"/>
  <c r="CT114" i="17"/>
  <c r="CU114" i="17"/>
  <c r="T114" i="17"/>
  <c r="CB114" i="17"/>
  <c r="CE114" i="17"/>
  <c r="BP114" i="17"/>
  <c r="CH114" i="17"/>
  <c r="CC114" i="17"/>
  <c r="BZ114" i="17"/>
  <c r="BW168" i="17"/>
  <c r="BQ93" i="17"/>
  <c r="U59" i="17"/>
  <c r="U58" i="17"/>
  <c r="U47" i="17"/>
  <c r="U46" i="17"/>
  <c r="U48" i="17"/>
  <c r="BX136" i="17"/>
  <c r="BP136" i="17"/>
  <c r="CD136" i="17"/>
  <c r="CG136" i="17"/>
  <c r="CU136" i="17"/>
  <c r="BZ136" i="17"/>
  <c r="CH136" i="17"/>
  <c r="CT136" i="17"/>
  <c r="CW136" i="17"/>
  <c r="BR136" i="17"/>
  <c r="BV136" i="17"/>
  <c r="J136" i="17"/>
  <c r="K136" i="17"/>
  <c r="S136" i="17"/>
  <c r="BY136" i="17"/>
  <c r="CC136" i="17"/>
  <c r="BN136" i="17"/>
  <c r="BO136" i="17"/>
  <c r="CE136" i="17"/>
  <c r="BT136" i="17"/>
  <c r="CA136" i="17"/>
  <c r="CF136" i="17"/>
  <c r="CT125" i="17"/>
  <c r="CE125" i="17"/>
  <c r="CG125" i="17"/>
  <c r="BV125" i="17"/>
  <c r="T125" i="17"/>
  <c r="BP125" i="17"/>
  <c r="BS125" i="17"/>
  <c r="J125" i="17"/>
  <c r="CF125" i="17"/>
  <c r="CH125" i="17"/>
  <c r="CU125" i="17"/>
  <c r="BW125" i="17"/>
  <c r="BZ125" i="17"/>
  <c r="BT125" i="17"/>
  <c r="BN125" i="17"/>
  <c r="CW125" i="17"/>
  <c r="BX125" i="17"/>
  <c r="CV125" i="17"/>
  <c r="BU125" i="17"/>
  <c r="BO125" i="17"/>
  <c r="CC125" i="17"/>
  <c r="BQ125" i="17"/>
  <c r="CA125" i="17"/>
  <c r="K125" i="17"/>
  <c r="AR197" i="17"/>
  <c r="AR198" i="17"/>
  <c r="AR195" i="17"/>
  <c r="AR191" i="17"/>
  <c r="AR196" i="17"/>
  <c r="AR190" i="17"/>
  <c r="AF188" i="17"/>
  <c r="CO189" i="17"/>
  <c r="CO186" i="17"/>
  <c r="CO192" i="17"/>
  <c r="CO194" i="17"/>
  <c r="CO195" i="17"/>
  <c r="CO190" i="17"/>
  <c r="CO191" i="17"/>
  <c r="CO188" i="17"/>
  <c r="CO199" i="17"/>
  <c r="CO198" i="17"/>
  <c r="P161" i="17"/>
  <c r="P153" i="17"/>
  <c r="P160" i="17"/>
  <c r="P156" i="17"/>
  <c r="P155" i="17"/>
  <c r="P159" i="17"/>
  <c r="P157" i="17"/>
  <c r="P151" i="17"/>
  <c r="P150" i="17"/>
  <c r="P154" i="17"/>
  <c r="G183" i="17"/>
  <c r="G181" i="17"/>
  <c r="G182" i="17"/>
  <c r="G179" i="17"/>
  <c r="G174" i="17"/>
  <c r="G173" i="17"/>
  <c r="G180" i="17"/>
  <c r="G176" i="17"/>
  <c r="G177" i="17"/>
  <c r="G178" i="17"/>
  <c r="G184" i="17"/>
  <c r="G185" i="17"/>
  <c r="G186" i="17"/>
  <c r="G187" i="17"/>
  <c r="G192" i="17"/>
  <c r="G193" i="17"/>
  <c r="G195" i="17"/>
  <c r="G194" i="17"/>
  <c r="P188" i="17"/>
  <c r="P197" i="17"/>
  <c r="P190" i="17"/>
  <c r="P187" i="17"/>
  <c r="G119" i="17"/>
  <c r="G118" i="17"/>
  <c r="G121" i="17"/>
  <c r="G120" i="17"/>
  <c r="G115" i="17"/>
  <c r="G117" i="17"/>
  <c r="G124" i="17"/>
  <c r="G123" i="17"/>
  <c r="G122" i="17"/>
  <c r="AR96" i="17"/>
  <c r="AR95" i="17"/>
  <c r="AR90" i="17"/>
  <c r="AR91" i="17"/>
  <c r="AR92" i="17"/>
  <c r="AR116" i="17"/>
  <c r="AR110" i="17"/>
  <c r="AR106" i="17"/>
  <c r="CO110" i="17"/>
  <c r="CO103" i="17"/>
  <c r="CO111" i="17"/>
  <c r="CO107" i="17"/>
  <c r="G134" i="17"/>
  <c r="G137" i="17"/>
  <c r="G133" i="17"/>
  <c r="P130" i="17"/>
  <c r="P136" i="17"/>
  <c r="P138" i="17"/>
  <c r="P139" i="17"/>
  <c r="P135" i="17"/>
  <c r="L24" i="17"/>
  <c r="L21" i="17"/>
  <c r="L73" i="17"/>
  <c r="L80" i="17"/>
  <c r="L78" i="17"/>
  <c r="L75" i="17"/>
  <c r="L84" i="17"/>
  <c r="L79" i="17"/>
  <c r="L76" i="17"/>
  <c r="L74" i="17"/>
  <c r="L77" i="17"/>
  <c r="L81" i="17"/>
  <c r="L68" i="17"/>
  <c r="L61" i="17"/>
  <c r="L65" i="17"/>
  <c r="L62" i="17"/>
  <c r="L64" i="17"/>
  <c r="L71" i="17"/>
  <c r="L63" i="17"/>
  <c r="L70" i="17"/>
  <c r="L49" i="17"/>
  <c r="L60" i="17"/>
  <c r="L53" i="17"/>
  <c r="L54" i="17"/>
  <c r="L59" i="17"/>
  <c r="L56" i="17"/>
  <c r="L51" i="17"/>
  <c r="L57" i="17"/>
  <c r="L52" i="17"/>
  <c r="L58" i="17"/>
  <c r="L55" i="17"/>
  <c r="L37" i="17"/>
  <c r="L46" i="17"/>
  <c r="L38" i="17"/>
  <c r="L42" i="17"/>
  <c r="L40" i="17"/>
  <c r="L45" i="17"/>
  <c r="L47" i="17"/>
  <c r="L39" i="17"/>
  <c r="L41" i="17"/>
  <c r="L34" i="17"/>
  <c r="L31" i="17"/>
  <c r="L26" i="17"/>
  <c r="L36" i="17"/>
  <c r="L30" i="17"/>
  <c r="L35" i="17"/>
  <c r="L28" i="17"/>
  <c r="BW166" i="17"/>
  <c r="BB164" i="17"/>
  <c r="BB165" i="17"/>
  <c r="BW164" i="17"/>
  <c r="BB166" i="17"/>
  <c r="BW170" i="17"/>
  <c r="BS82" i="17"/>
  <c r="AF204" i="17"/>
  <c r="AR214" i="17"/>
  <c r="AR204" i="17"/>
  <c r="AR206" i="17"/>
  <c r="AR209" i="17"/>
  <c r="AR215" i="17"/>
  <c r="AR210" i="17"/>
  <c r="AA269" i="17"/>
  <c r="CR240" i="17"/>
  <c r="CR235" i="17"/>
  <c r="CV237" i="17"/>
  <c r="CV235" i="17"/>
  <c r="CR236" i="17"/>
  <c r="BB167" i="17"/>
  <c r="BW171" i="17"/>
  <c r="CX82" i="17"/>
  <c r="K82" i="17"/>
  <c r="BY82" i="17"/>
  <c r="BV93" i="17"/>
  <c r="CU93" i="17"/>
  <c r="BW181" i="17"/>
  <c r="T82" i="17"/>
  <c r="AR226" i="17"/>
  <c r="AR227" i="17"/>
  <c r="AF216" i="17"/>
  <c r="AR223" i="17"/>
  <c r="AR225" i="17"/>
  <c r="AR224" i="17"/>
  <c r="CO206" i="17"/>
  <c r="CO208" i="17"/>
  <c r="CO218" i="17"/>
  <c r="CO219" i="17"/>
  <c r="CO210" i="17"/>
  <c r="AR219" i="17"/>
  <c r="AF211" i="17"/>
  <c r="AR221" i="17"/>
  <c r="G214" i="17"/>
  <c r="G224" i="17"/>
  <c r="G221" i="17"/>
  <c r="G223" i="17"/>
  <c r="P222" i="17"/>
  <c r="P215" i="17"/>
  <c r="CO225" i="17"/>
  <c r="P225" i="17"/>
  <c r="P227" i="17"/>
  <c r="D269" i="17"/>
  <c r="G228" i="17"/>
  <c r="G227" i="17"/>
  <c r="CV238" i="17"/>
  <c r="CV239" i="17"/>
  <c r="CR239" i="17"/>
  <c r="CV236" i="17"/>
  <c r="BW194" i="17"/>
  <c r="BW195" i="17"/>
  <c r="CW154" i="17"/>
  <c r="CH154" i="17"/>
  <c r="BN154" i="17"/>
  <c r="BS154" i="17"/>
  <c r="BT154" i="17"/>
  <c r="CD154" i="17"/>
  <c r="CV154" i="17"/>
  <c r="CG154" i="17"/>
  <c r="BP154" i="17"/>
  <c r="BU154" i="17"/>
  <c r="CC154" i="17"/>
  <c r="BV154" i="17"/>
  <c r="BZ154" i="17"/>
  <c r="J154" i="17"/>
  <c r="CE154" i="17"/>
  <c r="BO154" i="17"/>
  <c r="S154" i="17"/>
  <c r="BY154" i="17"/>
  <c r="CU154" i="17"/>
  <c r="CT54" i="17"/>
  <c r="CD54" i="17"/>
  <c r="BV54" i="17"/>
  <c r="CC54" i="17"/>
  <c r="BQ54" i="17"/>
  <c r="CW54" i="17"/>
  <c r="BP54" i="17"/>
  <c r="S54" i="17"/>
  <c r="BW54" i="17"/>
  <c r="BZ54" i="17"/>
  <c r="CG54" i="17"/>
  <c r="CU54" i="17"/>
  <c r="BY54" i="17"/>
  <c r="BO54" i="17"/>
  <c r="BR54" i="17"/>
  <c r="BT54" i="17"/>
  <c r="J54" i="17"/>
  <c r="G85" i="17"/>
  <c r="G88" i="17"/>
  <c r="G87" i="17"/>
  <c r="G91" i="17"/>
  <c r="G89" i="17"/>
  <c r="G86" i="17"/>
  <c r="G92" i="17"/>
  <c r="G101" i="17"/>
  <c r="G104" i="17"/>
  <c r="G102" i="17"/>
  <c r="P128" i="17"/>
  <c r="P129" i="17"/>
  <c r="P125" i="17"/>
  <c r="P120" i="17"/>
  <c r="P126" i="17"/>
  <c r="P124" i="17"/>
  <c r="G202" i="17"/>
  <c r="G203" i="17"/>
  <c r="G206" i="17"/>
  <c r="CO203" i="17"/>
  <c r="P208" i="17"/>
  <c r="CO226" i="17"/>
  <c r="AR194" i="17"/>
  <c r="CU86" i="17"/>
  <c r="S86" i="17"/>
  <c r="CH86" i="17"/>
  <c r="BV86" i="17"/>
  <c r="BN86" i="17"/>
  <c r="J86" i="17"/>
  <c r="CG86" i="17"/>
  <c r="BT86" i="17"/>
  <c r="CC86" i="17"/>
  <c r="BQ86" i="17"/>
  <c r="CV86" i="17"/>
  <c r="BP86" i="17"/>
  <c r="BX86" i="17"/>
  <c r="BW86" i="17"/>
  <c r="CA86" i="17"/>
  <c r="CB86" i="17"/>
  <c r="BO86" i="17"/>
  <c r="CT86" i="17"/>
  <c r="BY86" i="17"/>
  <c r="CD86" i="17"/>
  <c r="BU86" i="17"/>
  <c r="CC74" i="17"/>
  <c r="CF74" i="17"/>
  <c r="CE74" i="17"/>
  <c r="CH74" i="17"/>
  <c r="CT74" i="17"/>
  <c r="BS74" i="17"/>
  <c r="BW74" i="17"/>
  <c r="BV74" i="17"/>
  <c r="BQ74" i="17"/>
  <c r="J74" i="17"/>
  <c r="BU74" i="17"/>
  <c r="BP74" i="17"/>
  <c r="K74" i="17"/>
  <c r="BO74" i="17"/>
  <c r="BT74" i="17"/>
  <c r="S74" i="17"/>
  <c r="CB74" i="17"/>
  <c r="CG74" i="17"/>
  <c r="BR74" i="17"/>
  <c r="BN74" i="17"/>
  <c r="BX74" i="17"/>
  <c r="CV74" i="17"/>
  <c r="T74" i="17"/>
  <c r="CU74" i="17"/>
  <c r="G111" i="17"/>
  <c r="AF173" i="17"/>
  <c r="AR184" i="17"/>
  <c r="AR189" i="17"/>
  <c r="S96" i="17"/>
  <c r="T96" i="17"/>
  <c r="CB96" i="17"/>
  <c r="J96" i="17"/>
  <c r="CW96" i="17"/>
  <c r="CO174" i="17"/>
  <c r="CO176" i="17"/>
  <c r="AR147" i="17"/>
  <c r="AR145" i="17"/>
  <c r="AR140" i="17"/>
  <c r="AR141" i="17"/>
  <c r="CO134" i="17"/>
  <c r="CO143" i="17"/>
  <c r="CO144" i="17"/>
  <c r="BW205" i="17"/>
  <c r="CO164" i="17"/>
  <c r="CO168" i="17"/>
  <c r="CO163" i="17"/>
  <c r="CO170" i="17"/>
  <c r="CO169" i="17"/>
  <c r="CO180" i="17"/>
  <c r="CO179" i="17"/>
  <c r="AR178" i="17"/>
  <c r="AR173" i="17"/>
  <c r="CX68" i="17"/>
  <c r="CX62" i="17"/>
  <c r="CX51" i="17"/>
  <c r="CX53" i="17"/>
  <c r="CX57" i="17"/>
  <c r="CX39" i="17"/>
  <c r="CX37" i="17"/>
  <c r="CX38" i="17"/>
  <c r="CX41" i="17"/>
  <c r="CX44" i="17"/>
  <c r="CX43" i="17"/>
  <c r="CX14" i="17"/>
  <c r="CX13" i="17"/>
  <c r="P145" i="17"/>
  <c r="P147" i="17"/>
  <c r="CE155" i="17"/>
  <c r="CW155" i="17"/>
  <c r="BW155" i="17"/>
  <c r="BU155" i="17"/>
  <c r="CD155" i="17"/>
  <c r="BN155" i="17"/>
  <c r="BO155" i="17"/>
  <c r="BP155" i="17"/>
  <c r="BQ155" i="17"/>
  <c r="CA155" i="17"/>
  <c r="CH155" i="17"/>
  <c r="T155" i="17"/>
  <c r="CF155" i="17"/>
  <c r="CU155" i="17"/>
  <c r="BX155" i="17"/>
  <c r="S155" i="17"/>
  <c r="BV155" i="17"/>
  <c r="BY155" i="17"/>
  <c r="P205" i="17"/>
  <c r="CF116" i="17"/>
  <c r="BZ116" i="17"/>
  <c r="CC116" i="17"/>
  <c r="BT116" i="17"/>
  <c r="CU116" i="17"/>
  <c r="CE116" i="17"/>
  <c r="CT105" i="17"/>
  <c r="BZ105" i="17"/>
  <c r="CF105" i="17"/>
  <c r="BR105" i="17"/>
  <c r="CC105" i="17"/>
  <c r="CW105" i="17"/>
  <c r="T105" i="17"/>
  <c r="CE105" i="17"/>
  <c r="CB105" i="17"/>
  <c r="K105" i="17"/>
  <c r="CV105" i="17"/>
  <c r="J105" i="17"/>
  <c r="CA105" i="17"/>
  <c r="BY105" i="17"/>
  <c r="S105" i="17"/>
  <c r="BP105" i="17"/>
  <c r="BV95" i="17"/>
  <c r="CC95" i="17"/>
  <c r="S95" i="17"/>
  <c r="BU95" i="17"/>
  <c r="T95" i="17"/>
  <c r="CA95" i="17"/>
  <c r="J72" i="17"/>
  <c r="CG72" i="17"/>
  <c r="CA72" i="17"/>
  <c r="CH72" i="17"/>
  <c r="CV72" i="17"/>
  <c r="K72" i="17"/>
  <c r="P93" i="17"/>
  <c r="P94" i="17"/>
  <c r="P90" i="17"/>
  <c r="P91" i="17"/>
  <c r="P107" i="17"/>
  <c r="P108" i="17"/>
  <c r="G141" i="17"/>
  <c r="G200" i="17"/>
  <c r="CO217" i="17"/>
  <c r="P209" i="17"/>
  <c r="CH116" i="17"/>
  <c r="BW95" i="17"/>
  <c r="BW72" i="17"/>
  <c r="G146" i="17"/>
  <c r="G106" i="17"/>
  <c r="P92" i="17"/>
  <c r="BS105" i="17"/>
  <c r="CO201" i="17"/>
  <c r="CW116" i="17"/>
  <c r="BT72" i="17"/>
  <c r="BX95" i="17"/>
  <c r="CO155" i="17"/>
  <c r="AR162" i="17"/>
  <c r="BV115" i="17"/>
  <c r="CW115" i="17"/>
  <c r="CB115" i="17"/>
  <c r="BP115" i="17"/>
  <c r="J115" i="17"/>
  <c r="BQ115" i="17"/>
  <c r="BX115" i="17"/>
  <c r="CH115" i="17"/>
  <c r="CA115" i="17"/>
  <c r="CV115" i="17"/>
  <c r="BY115" i="17"/>
  <c r="BZ115" i="17"/>
  <c r="CO146" i="17"/>
  <c r="CG116" i="17"/>
  <c r="P152" i="17"/>
  <c r="BU72" i="17"/>
  <c r="BZ95" i="17"/>
  <c r="P112" i="17"/>
  <c r="BV105" i="17"/>
  <c r="CT116" i="17"/>
  <c r="CO202" i="17"/>
  <c r="P123" i="17"/>
  <c r="P122" i="17"/>
  <c r="CO136" i="17"/>
  <c r="CO137" i="17"/>
  <c r="CC135" i="17"/>
  <c r="CD135" i="17"/>
  <c r="CV240" i="17"/>
  <c r="CU72" i="17"/>
  <c r="BN95" i="17"/>
  <c r="G150" i="17"/>
  <c r="P102" i="17"/>
  <c r="CO215" i="17"/>
  <c r="P115" i="17"/>
  <c r="BU105" i="17"/>
  <c r="CT95" i="17"/>
  <c r="P127" i="17"/>
  <c r="AR93" i="17"/>
  <c r="CO108" i="17"/>
  <c r="BZ147" i="17"/>
  <c r="BX147" i="17"/>
  <c r="CH147" i="17"/>
  <c r="CV147" i="17"/>
  <c r="S147" i="17"/>
  <c r="CH134" i="17"/>
  <c r="T134" i="17"/>
  <c r="BR134" i="17"/>
  <c r="CD134" i="17"/>
  <c r="CB134" i="17"/>
  <c r="BT134" i="17"/>
  <c r="BY134" i="17"/>
  <c r="CC134" i="17"/>
  <c r="BN101" i="17"/>
  <c r="BR101" i="17"/>
  <c r="BX101" i="17"/>
  <c r="BW101" i="17"/>
  <c r="BU101" i="17"/>
  <c r="CH101" i="17"/>
  <c r="CG101" i="17"/>
  <c r="J101" i="17"/>
  <c r="CA101" i="17"/>
  <c r="BV101" i="17"/>
  <c r="CE101" i="17"/>
  <c r="BQ101" i="17"/>
  <c r="BO59" i="17"/>
  <c r="BY59" i="17"/>
  <c r="J59" i="17"/>
  <c r="CH59" i="17"/>
  <c r="CD59" i="17"/>
  <c r="T59" i="17"/>
  <c r="CW59" i="17"/>
  <c r="CG59" i="17"/>
  <c r="CB59" i="17"/>
  <c r="CT59" i="17"/>
  <c r="BP59" i="17"/>
  <c r="BR59" i="17"/>
  <c r="CC59" i="17"/>
  <c r="CV59" i="17"/>
  <c r="BZ59" i="17"/>
  <c r="K59" i="17"/>
  <c r="CE59" i="17"/>
  <c r="BU59" i="17"/>
  <c r="CW48" i="17"/>
  <c r="CE48" i="17"/>
  <c r="BW48" i="17"/>
  <c r="BY48" i="17"/>
  <c r="BX48" i="17"/>
  <c r="BT48" i="17"/>
  <c r="BZ48" i="17"/>
  <c r="BR48" i="17"/>
  <c r="CF48" i="17"/>
  <c r="BU48" i="17"/>
  <c r="BN48" i="17"/>
  <c r="CG48" i="17"/>
  <c r="BV48" i="17"/>
  <c r="CU48" i="17"/>
  <c r="CT48" i="17"/>
  <c r="BO48" i="17"/>
  <c r="K48" i="17"/>
  <c r="T48" i="17"/>
  <c r="CO138" i="17"/>
  <c r="CO139" i="17"/>
  <c r="CO141" i="17"/>
  <c r="BW116" i="17"/>
  <c r="G149" i="17"/>
  <c r="CD72" i="17"/>
  <c r="CD95" i="17"/>
  <c r="BZ72" i="17"/>
  <c r="CO214" i="17"/>
  <c r="P109" i="17"/>
  <c r="CD105" i="17"/>
  <c r="G108" i="17"/>
  <c r="S116" i="17"/>
  <c r="CB95" i="17"/>
  <c r="CU122" i="17"/>
  <c r="BY122" i="17"/>
  <c r="CW122" i="17"/>
  <c r="CA122" i="17"/>
  <c r="CH122" i="17"/>
  <c r="CE122" i="17"/>
  <c r="CG122" i="17"/>
  <c r="BX122" i="17"/>
  <c r="BO122" i="17"/>
  <c r="T122" i="17"/>
  <c r="CV122" i="17"/>
  <c r="K122" i="17"/>
  <c r="BP122" i="17"/>
  <c r="CB122" i="17"/>
  <c r="BS122" i="17"/>
  <c r="CD122" i="17"/>
  <c r="CT122" i="17"/>
  <c r="CC122" i="17"/>
  <c r="BR122" i="17"/>
  <c r="CA58" i="17"/>
  <c r="BO58" i="17"/>
  <c r="CE58" i="17"/>
  <c r="CB58" i="17"/>
  <c r="CV58" i="17"/>
  <c r="T58" i="17"/>
  <c r="CD58" i="17"/>
  <c r="BW58" i="17"/>
  <c r="CU58" i="17"/>
  <c r="CG58" i="17"/>
  <c r="CT58" i="17"/>
  <c r="K58" i="17"/>
  <c r="BQ58" i="17"/>
  <c r="BX58" i="17"/>
  <c r="BR58" i="17"/>
  <c r="CW58" i="17"/>
  <c r="BU58" i="17"/>
  <c r="BR47" i="17"/>
  <c r="BU47" i="17"/>
  <c r="BZ47" i="17"/>
  <c r="BQ47" i="17"/>
  <c r="BO47" i="17"/>
  <c r="BW47" i="17"/>
  <c r="CV47" i="17"/>
  <c r="BN47" i="17"/>
  <c r="CT47" i="17"/>
  <c r="CF47" i="17"/>
  <c r="CE47" i="17"/>
  <c r="S47" i="17"/>
  <c r="T47" i="17"/>
  <c r="CU47" i="17"/>
  <c r="CW47" i="17"/>
  <c r="J47" i="17"/>
  <c r="P142" i="17"/>
  <c r="BP116" i="17"/>
  <c r="BT95" i="17"/>
  <c r="BQ72" i="17"/>
  <c r="P110" i="17"/>
  <c r="BT105" i="17"/>
  <c r="BU116" i="17"/>
  <c r="CE95" i="17"/>
  <c r="K57" i="17"/>
  <c r="CT57" i="17"/>
  <c r="CH57" i="17"/>
  <c r="T57" i="17"/>
  <c r="BZ57" i="17"/>
  <c r="CG57" i="17"/>
  <c r="BW57" i="17"/>
  <c r="BV57" i="17"/>
  <c r="BU57" i="17"/>
  <c r="BT57" i="17"/>
  <c r="BP57" i="17"/>
  <c r="P226" i="17"/>
  <c r="CD116" i="17"/>
  <c r="P85" i="17"/>
  <c r="CH95" i="17"/>
  <c r="BO72" i="17"/>
  <c r="BN72" i="17"/>
  <c r="P100" i="17"/>
  <c r="P96" i="17"/>
  <c r="BW105" i="17"/>
  <c r="J95" i="17"/>
  <c r="CO89" i="17"/>
  <c r="CO91" i="17"/>
  <c r="AR100" i="17"/>
  <c r="BW144" i="17"/>
  <c r="CD144" i="17"/>
  <c r="CH144" i="17"/>
  <c r="BX131" i="17"/>
  <c r="CF131" i="17"/>
  <c r="BQ131" i="17"/>
  <c r="CA131" i="17"/>
  <c r="BR131" i="17"/>
  <c r="BP131" i="17"/>
  <c r="CE131" i="17"/>
  <c r="CB131" i="17"/>
  <c r="CW131" i="17"/>
  <c r="CB76" i="17"/>
  <c r="BQ76" i="17"/>
  <c r="CV76" i="17"/>
  <c r="CX76" i="17"/>
  <c r="BO76" i="17"/>
  <c r="CT76" i="17"/>
  <c r="J76" i="17"/>
  <c r="CW76" i="17"/>
  <c r="CE76" i="17"/>
  <c r="BP76" i="17"/>
  <c r="CC76" i="17"/>
  <c r="BT76" i="17"/>
  <c r="CH76" i="17"/>
  <c r="BR76" i="17"/>
  <c r="CG76" i="17"/>
  <c r="BW76" i="17"/>
  <c r="BZ76" i="17"/>
  <c r="T76" i="17"/>
  <c r="BN76" i="17"/>
  <c r="BS76" i="17"/>
  <c r="CF76" i="17"/>
  <c r="CD76" i="17"/>
  <c r="BO45" i="17"/>
  <c r="BT45" i="17"/>
  <c r="BW45" i="17"/>
  <c r="CV45" i="17"/>
  <c r="CT45" i="17"/>
  <c r="CC45" i="17"/>
  <c r="T45" i="17"/>
  <c r="BP45" i="17"/>
  <c r="BS45" i="17"/>
  <c r="S45" i="17"/>
  <c r="CD45" i="17"/>
  <c r="K45" i="17"/>
  <c r="BR45" i="17"/>
  <c r="BU45" i="17"/>
  <c r="BN45" i="17"/>
  <c r="CO209" i="17"/>
  <c r="CO221" i="17"/>
  <c r="CD99" i="17"/>
  <c r="H75" i="16" l="1"/>
  <c r="H83" i="16" s="1"/>
  <c r="H81" i="16"/>
  <c r="E79" i="16"/>
  <c r="F79" i="16" s="1"/>
  <c r="D78" i="16"/>
  <c r="H79" i="16"/>
  <c r="D77" i="16"/>
  <c r="E81" i="16"/>
  <c r="F81" i="16" s="1"/>
  <c r="I21" i="16"/>
  <c r="I79" i="16"/>
  <c r="J79" i="16" s="1"/>
  <c r="I76" i="16"/>
  <c r="H78" i="16"/>
  <c r="E77" i="16"/>
  <c r="F77" i="16" s="1"/>
  <c r="H76" i="16"/>
  <c r="H82" i="16" s="1"/>
  <c r="H77" i="16"/>
  <c r="D81" i="16"/>
  <c r="D79" i="16"/>
  <c r="D75" i="16"/>
  <c r="D83" i="16" s="1"/>
  <c r="I77" i="16"/>
  <c r="J77" i="16" s="1"/>
  <c r="H21" i="16"/>
  <c r="I81" i="16"/>
  <c r="J81" i="16" s="1"/>
  <c r="E76" i="16"/>
  <c r="E82" i="16" s="1"/>
  <c r="F82" i="16" s="1"/>
  <c r="E75" i="16"/>
  <c r="D76" i="16"/>
  <c r="D82" i="16" s="1"/>
  <c r="I78" i="16"/>
  <c r="J78" i="16" s="1"/>
  <c r="D80" i="16"/>
  <c r="H80" i="16"/>
  <c r="I80" i="16"/>
  <c r="J80" i="16" s="1"/>
  <c r="I75" i="16"/>
  <c r="I83" i="16" s="1"/>
  <c r="J83" i="16" s="1"/>
  <c r="E80" i="16"/>
  <c r="F80" i="16" s="1"/>
  <c r="AH268" i="17"/>
  <c r="O268" i="17"/>
  <c r="CA190" i="17"/>
  <c r="BZ182" i="17"/>
  <c r="BZ183" i="17"/>
  <c r="AF298" i="17"/>
  <c r="CI171" i="17"/>
  <c r="BW203" i="17"/>
  <c r="CX98" i="17"/>
  <c r="BZ199" i="17"/>
  <c r="CX122" i="17"/>
  <c r="BZ165" i="17"/>
  <c r="BE164" i="17"/>
  <c r="L158" i="17"/>
  <c r="AI297" i="17"/>
  <c r="CA217" i="17"/>
  <c r="BE172" i="17"/>
  <c r="CI170" i="17"/>
  <c r="CX100" i="17"/>
  <c r="U218" i="17"/>
  <c r="BE168" i="17"/>
  <c r="BE167" i="17"/>
  <c r="CI207" i="17"/>
  <c r="BW198" i="17"/>
  <c r="BB202" i="17"/>
  <c r="BZ167" i="17"/>
  <c r="BW201" i="17"/>
  <c r="BW200" i="17"/>
  <c r="L99" i="17"/>
  <c r="BW202" i="17"/>
  <c r="BB203" i="17"/>
  <c r="U182" i="17"/>
  <c r="BF169" i="17"/>
  <c r="BB201" i="17"/>
  <c r="G304" i="17"/>
  <c r="G306" i="17" s="1"/>
  <c r="CX123" i="17"/>
  <c r="CA191" i="17"/>
  <c r="U170" i="17"/>
  <c r="BW187" i="17"/>
  <c r="CX121" i="17"/>
  <c r="BE225" i="17"/>
  <c r="BE169" i="17"/>
  <c r="CI122" i="17"/>
  <c r="CX158" i="17"/>
  <c r="CA206" i="17"/>
  <c r="CA210" i="17"/>
  <c r="CA207" i="17"/>
  <c r="BF207" i="17"/>
  <c r="CI134" i="17"/>
  <c r="U172" i="17"/>
  <c r="BF192" i="17"/>
  <c r="BE204" i="17"/>
  <c r="BZ203" i="17"/>
  <c r="CI129" i="17"/>
  <c r="BZ204" i="17"/>
  <c r="CA208" i="17"/>
  <c r="CI195" i="17"/>
  <c r="U174" i="17"/>
  <c r="L163" i="17"/>
  <c r="L110" i="17"/>
  <c r="BZ188" i="17"/>
  <c r="CA209" i="17"/>
  <c r="BE217" i="17"/>
  <c r="BE224" i="17"/>
  <c r="U179" i="17"/>
  <c r="CI172" i="17"/>
  <c r="CX131" i="17"/>
  <c r="L162" i="17"/>
  <c r="CX147" i="17"/>
  <c r="CX183" i="17"/>
  <c r="CX124" i="17"/>
  <c r="L170" i="17"/>
  <c r="CA218" i="17"/>
  <c r="BZ166" i="17"/>
  <c r="CX162" i="17"/>
  <c r="BW186" i="17"/>
  <c r="L161" i="17"/>
  <c r="O271" i="17"/>
  <c r="L172" i="17"/>
  <c r="L171" i="17"/>
  <c r="AF297" i="17"/>
  <c r="BB185" i="17"/>
  <c r="CA186" i="17"/>
  <c r="L98" i="17"/>
  <c r="CX160" i="17"/>
  <c r="BB228" i="17"/>
  <c r="BZ197" i="17"/>
  <c r="L97" i="17"/>
  <c r="CX161" i="17"/>
  <c r="BB187" i="17"/>
  <c r="BE199" i="17"/>
  <c r="BE227" i="17"/>
  <c r="BE165" i="17"/>
  <c r="BZ168" i="17"/>
  <c r="BZ189" i="17"/>
  <c r="AE298" i="17"/>
  <c r="CA187" i="17"/>
  <c r="BZ200" i="17"/>
  <c r="BZ164" i="17"/>
  <c r="U135" i="17"/>
  <c r="CI106" i="17"/>
  <c r="BE200" i="17"/>
  <c r="CI160" i="17"/>
  <c r="AI298" i="17"/>
  <c r="BZ195" i="17"/>
  <c r="BF193" i="17"/>
  <c r="BW184" i="17"/>
  <c r="L157" i="17"/>
  <c r="CI128" i="17"/>
  <c r="BW197" i="17"/>
  <c r="BW210" i="17"/>
  <c r="BB200" i="17"/>
  <c r="BF190" i="17"/>
  <c r="BB186" i="17"/>
  <c r="BE184" i="17"/>
  <c r="L166" i="17"/>
  <c r="U220" i="17"/>
  <c r="BE190" i="17"/>
  <c r="BB189" i="17"/>
  <c r="CA192" i="17"/>
  <c r="CA189" i="17"/>
  <c r="BF216" i="17"/>
  <c r="CX130" i="17"/>
  <c r="L159" i="17"/>
  <c r="U171" i="17"/>
  <c r="U177" i="17"/>
  <c r="BE197" i="17"/>
  <c r="CI137" i="17"/>
  <c r="BE196" i="17"/>
  <c r="CI132" i="17"/>
  <c r="CX128" i="17"/>
  <c r="BE201" i="17"/>
  <c r="CA198" i="17"/>
  <c r="CI123" i="17"/>
  <c r="U175" i="17"/>
  <c r="U99" i="17"/>
  <c r="BF191" i="17"/>
  <c r="BZ184" i="17"/>
  <c r="BZ193" i="17"/>
  <c r="BZ196" i="17"/>
  <c r="BE203" i="17"/>
  <c r="BE198" i="17"/>
  <c r="BZ198" i="17"/>
  <c r="CI130" i="17"/>
  <c r="CX132" i="17"/>
  <c r="U140" i="17"/>
  <c r="CI140" i="17"/>
  <c r="BW183" i="17"/>
  <c r="AE268" i="17"/>
  <c r="AE297" i="17" s="1"/>
  <c r="BE192" i="17"/>
  <c r="CI124" i="17"/>
  <c r="BE189" i="17"/>
  <c r="CX168" i="17"/>
  <c r="BB181" i="17"/>
  <c r="CX129" i="17"/>
  <c r="AJ297" i="17"/>
  <c r="BZ201" i="17"/>
  <c r="U180" i="17"/>
  <c r="BW227" i="17"/>
  <c r="U173" i="17"/>
  <c r="CA188" i="17"/>
  <c r="CA185" i="17"/>
  <c r="BE194" i="17"/>
  <c r="BZ187" i="17"/>
  <c r="U97" i="17"/>
  <c r="U98" i="17"/>
  <c r="BE191" i="17"/>
  <c r="BW226" i="17"/>
  <c r="BW172" i="17"/>
  <c r="CX127" i="17"/>
  <c r="BE202" i="17"/>
  <c r="BF199" i="17"/>
  <c r="BW185" i="17"/>
  <c r="CI183" i="17"/>
  <c r="BW217" i="17"/>
  <c r="L165" i="17"/>
  <c r="BZ185" i="17"/>
  <c r="BZ191" i="17"/>
  <c r="CI136" i="17"/>
  <c r="BE195" i="17"/>
  <c r="L219" i="17"/>
  <c r="CX125" i="17"/>
  <c r="BW209" i="17"/>
  <c r="CI218" i="17"/>
  <c r="BW208" i="17"/>
  <c r="CI135" i="17"/>
  <c r="CX126" i="17"/>
  <c r="U178" i="17"/>
  <c r="U134" i="17"/>
  <c r="CA184" i="17"/>
  <c r="CX159" i="17"/>
  <c r="L218" i="17"/>
  <c r="BW220" i="17"/>
  <c r="CI125" i="17"/>
  <c r="CI139" i="17"/>
  <c r="BF223" i="17"/>
  <c r="BW206" i="17"/>
  <c r="L100" i="17"/>
  <c r="I70" i="16"/>
  <c r="CI126" i="17"/>
  <c r="BZ186" i="17"/>
  <c r="BE193" i="17"/>
  <c r="BZ192" i="17"/>
  <c r="L160" i="17"/>
  <c r="CI131" i="17"/>
  <c r="BF194" i="17"/>
  <c r="BW221" i="17"/>
  <c r="BW222" i="17"/>
  <c r="BZ202" i="17"/>
  <c r="BZ190" i="17"/>
  <c r="CA203" i="17"/>
  <c r="CX108" i="17"/>
  <c r="L86" i="17"/>
  <c r="L152" i="17"/>
  <c r="CI141" i="17"/>
  <c r="CX88" i="17"/>
  <c r="L102" i="17"/>
  <c r="CX184" i="17"/>
  <c r="CI127" i="17"/>
  <c r="CI121" i="17"/>
  <c r="CI138" i="17"/>
  <c r="CI133" i="17"/>
  <c r="L168" i="17"/>
  <c r="U222" i="17"/>
  <c r="L107" i="17"/>
  <c r="L149" i="17"/>
  <c r="L164" i="17"/>
  <c r="L220" i="17"/>
  <c r="CX85" i="17"/>
  <c r="U141" i="17"/>
  <c r="CI182" i="17"/>
  <c r="BW188" i="17"/>
  <c r="U221" i="17"/>
  <c r="BW223" i="17"/>
  <c r="BW219" i="17"/>
  <c r="U183" i="17"/>
  <c r="U184" i="17"/>
  <c r="U185" i="17"/>
  <c r="U181" i="17"/>
  <c r="U186" i="17"/>
  <c r="L105" i="17"/>
  <c r="CI188" i="17"/>
  <c r="L120" i="17"/>
  <c r="CX105" i="17"/>
  <c r="CI181" i="17"/>
  <c r="U219" i="17"/>
  <c r="BE218" i="17"/>
  <c r="BE219" i="17"/>
  <c r="BE221" i="17"/>
  <c r="BE220" i="17"/>
  <c r="BW225" i="17"/>
  <c r="L180" i="17"/>
  <c r="BZ224" i="17"/>
  <c r="BZ221" i="17"/>
  <c r="BZ220" i="17"/>
  <c r="BZ227" i="17"/>
  <c r="BZ223" i="17"/>
  <c r="BE226" i="17"/>
  <c r="BZ222" i="17"/>
  <c r="BZ225" i="17"/>
  <c r="BZ228" i="17"/>
  <c r="BE228" i="17"/>
  <c r="CX107" i="17"/>
  <c r="CX102" i="17"/>
  <c r="BZ226" i="17"/>
  <c r="U176" i="17"/>
  <c r="U126" i="17"/>
  <c r="CX106" i="17"/>
  <c r="BB214" i="17"/>
  <c r="CX187" i="17"/>
  <c r="L175" i="17"/>
  <c r="CX186" i="17"/>
  <c r="CX167" i="17"/>
  <c r="CI143" i="17"/>
  <c r="BW228" i="17"/>
  <c r="BE222" i="17"/>
  <c r="CX86" i="17"/>
  <c r="CX87" i="17"/>
  <c r="CX185" i="17"/>
  <c r="CX104" i="17"/>
  <c r="CI105" i="17"/>
  <c r="BE223" i="17"/>
  <c r="CX89" i="17"/>
  <c r="CI103" i="17"/>
  <c r="CI161" i="17"/>
  <c r="BW224" i="17"/>
  <c r="L117" i="17"/>
  <c r="BF201" i="17"/>
  <c r="CX101" i="17"/>
  <c r="CX99" i="17"/>
  <c r="J76" i="16"/>
  <c r="I82" i="16"/>
  <c r="J82" i="16" s="1"/>
  <c r="F75" i="16"/>
  <c r="E83" i="16"/>
  <c r="F83" i="16" s="1"/>
  <c r="BB188" i="17"/>
  <c r="BF189" i="17"/>
  <c r="BF186" i="17"/>
  <c r="BF188" i="17"/>
  <c r="BF187" i="17"/>
  <c r="BF182" i="17"/>
  <c r="BF183" i="17"/>
  <c r="BF185" i="17"/>
  <c r="BF184" i="17"/>
  <c r="AJ298" i="17"/>
  <c r="CA200" i="17"/>
  <c r="BF197" i="17"/>
  <c r="L155" i="17"/>
  <c r="BW190" i="17"/>
  <c r="CA171" i="17"/>
  <c r="CA176" i="17"/>
  <c r="CA175" i="17"/>
  <c r="BF180" i="17"/>
  <c r="BF181" i="17"/>
  <c r="BF176" i="17"/>
  <c r="BF173" i="17"/>
  <c r="BF178" i="17"/>
  <c r="BF171" i="17"/>
  <c r="CA172" i="17"/>
  <c r="CA177" i="17"/>
  <c r="CA179" i="17"/>
  <c r="CA170" i="17"/>
  <c r="BF175" i="17"/>
  <c r="CA180" i="17"/>
  <c r="BF170" i="17"/>
  <c r="CA178" i="17"/>
  <c r="CA174" i="17"/>
  <c r="BF174" i="17"/>
  <c r="CA173" i="17"/>
  <c r="BF177" i="17"/>
  <c r="BF179" i="17"/>
  <c r="CA204" i="17"/>
  <c r="BF195" i="17"/>
  <c r="L167" i="17"/>
  <c r="BZ205" i="17"/>
  <c r="BZ209" i="17"/>
  <c r="BE209" i="17"/>
  <c r="BZ213" i="17"/>
  <c r="BZ211" i="17"/>
  <c r="BZ212" i="17"/>
  <c r="BZ208" i="17"/>
  <c r="BE215" i="17"/>
  <c r="BE212" i="17"/>
  <c r="BE210" i="17"/>
  <c r="BE213" i="17"/>
  <c r="BE211" i="17"/>
  <c r="BZ215" i="17"/>
  <c r="BE214" i="17"/>
  <c r="BE205" i="17"/>
  <c r="BE216" i="17"/>
  <c r="BZ216" i="17"/>
  <c r="BZ207" i="17"/>
  <c r="BZ206" i="17"/>
  <c r="BE207" i="17"/>
  <c r="BZ214" i="17"/>
  <c r="BZ210" i="17"/>
  <c r="BE208" i="17"/>
  <c r="BE206" i="17"/>
  <c r="CA222" i="17"/>
  <c r="CA225" i="17"/>
  <c r="CA227" i="17"/>
  <c r="BF228" i="17"/>
  <c r="CA226" i="17"/>
  <c r="BF225" i="17"/>
  <c r="CA220" i="17"/>
  <c r="CA224" i="17"/>
  <c r="CA228" i="17"/>
  <c r="BF227" i="17"/>
  <c r="BF226" i="17"/>
  <c r="CA223" i="17"/>
  <c r="BW191" i="17"/>
  <c r="CI159" i="17"/>
  <c r="CI158" i="17"/>
  <c r="CA221" i="17"/>
  <c r="CA214" i="17"/>
  <c r="CA201" i="17"/>
  <c r="BF198" i="17"/>
  <c r="BW204" i="17"/>
  <c r="CX188" i="17"/>
  <c r="CI187" i="17"/>
  <c r="BZ173" i="17"/>
  <c r="BZ171" i="17"/>
  <c r="BZ172" i="17"/>
  <c r="BE179" i="17"/>
  <c r="BE181" i="17"/>
  <c r="BZ177" i="17"/>
  <c r="BE178" i="17"/>
  <c r="BE176" i="17"/>
  <c r="BZ170" i="17"/>
  <c r="BZ175" i="17"/>
  <c r="BE170" i="17"/>
  <c r="BZ178" i="17"/>
  <c r="BE173" i="17"/>
  <c r="BE171" i="17"/>
  <c r="BE175" i="17"/>
  <c r="BZ174" i="17"/>
  <c r="BZ179" i="17"/>
  <c r="BE177" i="17"/>
  <c r="BZ176" i="17"/>
  <c r="BZ180" i="17"/>
  <c r="BE180" i="17"/>
  <c r="BE174" i="17"/>
  <c r="CA199" i="17"/>
  <c r="BF200" i="17"/>
  <c r="BB204" i="17"/>
  <c r="L148" i="17"/>
  <c r="BF172" i="17"/>
  <c r="BF204" i="17"/>
  <c r="BB191" i="17"/>
  <c r="BB208" i="17"/>
  <c r="L178" i="17"/>
  <c r="BW180" i="17"/>
  <c r="CI208" i="17"/>
  <c r="BB210" i="17"/>
  <c r="BF205" i="17"/>
  <c r="BF203" i="17"/>
  <c r="BF202" i="17"/>
  <c r="CA197" i="17"/>
  <c r="CX182" i="17"/>
  <c r="CX181" i="17"/>
  <c r="CA196" i="17"/>
  <c r="U196" i="17"/>
  <c r="U193" i="17"/>
  <c r="U195" i="17"/>
  <c r="U194" i="17"/>
  <c r="CX211" i="17"/>
  <c r="CI190" i="17"/>
  <c r="BW173" i="17"/>
  <c r="CI215" i="17"/>
  <c r="CA194" i="17"/>
  <c r="BF196" i="17"/>
  <c r="CA195" i="17"/>
  <c r="BE186" i="17"/>
  <c r="BE185" i="17"/>
  <c r="BE188" i="17"/>
  <c r="BE187" i="17"/>
  <c r="BE182" i="17"/>
  <c r="BE183" i="17"/>
  <c r="CA215" i="17"/>
  <c r="BF221" i="17"/>
  <c r="CA216" i="17"/>
  <c r="BF219" i="17"/>
  <c r="BF222" i="17"/>
  <c r="CA211" i="17"/>
  <c r="CA212" i="17"/>
  <c r="CA213" i="17"/>
  <c r="BF218" i="17"/>
  <c r="BF220" i="17"/>
  <c r="BF217" i="17"/>
  <c r="BF215" i="17"/>
  <c r="BB205" i="17"/>
  <c r="L179" i="17"/>
  <c r="BF224" i="17"/>
  <c r="CI223" i="17"/>
  <c r="L173" i="17"/>
  <c r="BB175" i="17"/>
  <c r="CA202" i="17"/>
  <c r="BF212" i="17"/>
  <c r="BF211" i="17"/>
  <c r="BF213" i="17"/>
  <c r="BF214" i="17"/>
  <c r="BF208" i="17"/>
  <c r="BF209" i="17"/>
  <c r="BF206" i="17"/>
  <c r="BF210" i="17"/>
  <c r="U142" i="17"/>
  <c r="CI165" i="17"/>
  <c r="CI162" i="17"/>
  <c r="CI166" i="17"/>
  <c r="CI164" i="17"/>
  <c r="CI163" i="17"/>
  <c r="CI168" i="17"/>
  <c r="CI167" i="17"/>
  <c r="CI175" i="17"/>
  <c r="CI173" i="17"/>
  <c r="CI180" i="17"/>
  <c r="CI176" i="17"/>
  <c r="CI178" i="17"/>
  <c r="CI174" i="17"/>
  <c r="CI179" i="17"/>
  <c r="CI177" i="17"/>
  <c r="CI101" i="17"/>
  <c r="CI104" i="17"/>
  <c r="BB223" i="17"/>
  <c r="BB224" i="17"/>
  <c r="BB225" i="17"/>
  <c r="BB227" i="17"/>
  <c r="BB226" i="17"/>
  <c r="L104" i="17"/>
  <c r="U160" i="17"/>
  <c r="U162" i="17"/>
  <c r="U161" i="17"/>
  <c r="U163" i="17"/>
  <c r="U167" i="17"/>
  <c r="U168" i="17"/>
  <c r="U165" i="17"/>
  <c r="U164" i="17"/>
  <c r="U157" i="17"/>
  <c r="U158" i="17"/>
  <c r="U166" i="17"/>
  <c r="U159" i="17"/>
  <c r="CX148" i="17"/>
  <c r="L112" i="17"/>
  <c r="BB180" i="17"/>
  <c r="BB192" i="17"/>
  <c r="CI209" i="17"/>
  <c r="CI184" i="17"/>
  <c r="CI144" i="17"/>
  <c r="U145" i="17"/>
  <c r="U147" i="17"/>
  <c r="U146" i="17"/>
  <c r="U150" i="17"/>
  <c r="U152" i="17"/>
  <c r="U156" i="17"/>
  <c r="U148" i="17"/>
  <c r="U154" i="17"/>
  <c r="U149" i="17"/>
  <c r="U151" i="17"/>
  <c r="U155" i="17"/>
  <c r="U153" i="17"/>
  <c r="U137" i="17"/>
  <c r="L141" i="17"/>
  <c r="L134" i="17"/>
  <c r="L140" i="17"/>
  <c r="L137" i="17"/>
  <c r="L133" i="17"/>
  <c r="L136" i="17"/>
  <c r="L135" i="17"/>
  <c r="L138" i="17"/>
  <c r="L143" i="17"/>
  <c r="L139" i="17"/>
  <c r="L142" i="17"/>
  <c r="L144" i="17"/>
  <c r="U189" i="17"/>
  <c r="U188" i="17"/>
  <c r="U192" i="17"/>
  <c r="U190" i="17"/>
  <c r="U191" i="17"/>
  <c r="U187" i="17"/>
  <c r="CI213" i="17"/>
  <c r="CX91" i="17"/>
  <c r="CX90" i="17"/>
  <c r="CX95" i="17"/>
  <c r="CX96" i="17"/>
  <c r="U88" i="17"/>
  <c r="U89" i="17"/>
  <c r="U96" i="17"/>
  <c r="U91" i="17"/>
  <c r="U93" i="17"/>
  <c r="U90" i="17"/>
  <c r="U86" i="17"/>
  <c r="U87" i="17"/>
  <c r="U94" i="17"/>
  <c r="U95" i="17"/>
  <c r="U85" i="17"/>
  <c r="U92" i="17"/>
  <c r="L151" i="17"/>
  <c r="L154" i="17"/>
  <c r="L147" i="17"/>
  <c r="U205" i="17"/>
  <c r="U213" i="17"/>
  <c r="U212" i="17"/>
  <c r="U216" i="17"/>
  <c r="U210" i="17"/>
  <c r="U206" i="17"/>
  <c r="U215" i="17"/>
  <c r="U209" i="17"/>
  <c r="U211" i="17"/>
  <c r="U208" i="17"/>
  <c r="U207" i="17"/>
  <c r="U214" i="17"/>
  <c r="X269" i="17"/>
  <c r="O269" i="17"/>
  <c r="D304" i="17"/>
  <c r="D306" i="17" s="1"/>
  <c r="BW214" i="17"/>
  <c r="BB222" i="17"/>
  <c r="BW213" i="17"/>
  <c r="BB219" i="17"/>
  <c r="BB216" i="17"/>
  <c r="BB217" i="17"/>
  <c r="BB221" i="17"/>
  <c r="BW211" i="17"/>
  <c r="BW212" i="17"/>
  <c r="BB220" i="17"/>
  <c r="BW216" i="17"/>
  <c r="BB218" i="17"/>
  <c r="BW215" i="17"/>
  <c r="U197" i="17"/>
  <c r="U204" i="17"/>
  <c r="U201" i="17"/>
  <c r="U199" i="17"/>
  <c r="U198" i="17"/>
  <c r="U200" i="17"/>
  <c r="U203" i="17"/>
  <c r="U202" i="17"/>
  <c r="CX204" i="17"/>
  <c r="CX198" i="17"/>
  <c r="CX195" i="17"/>
  <c r="CX196" i="17"/>
  <c r="CX202" i="17"/>
  <c r="CX203" i="17"/>
  <c r="CX200" i="17"/>
  <c r="CX199" i="17"/>
  <c r="CX194" i="17"/>
  <c r="CX197" i="17"/>
  <c r="CX201" i="17"/>
  <c r="L119" i="17"/>
  <c r="L146" i="17"/>
  <c r="BW176" i="17"/>
  <c r="CI211" i="17"/>
  <c r="CI192" i="17"/>
  <c r="U112" i="17"/>
  <c r="U109" i="17"/>
  <c r="U119" i="17"/>
  <c r="U111" i="17"/>
  <c r="U115" i="17"/>
  <c r="U117" i="17"/>
  <c r="U116" i="17"/>
  <c r="U110" i="17"/>
  <c r="U120" i="17"/>
  <c r="U118" i="17"/>
  <c r="U113" i="17"/>
  <c r="CX169" i="17"/>
  <c r="CX180" i="17"/>
  <c r="CX177" i="17"/>
  <c r="CX174" i="17"/>
  <c r="CX172" i="17"/>
  <c r="CX176" i="17"/>
  <c r="CX171" i="17"/>
  <c r="CX175" i="17"/>
  <c r="CX179" i="17"/>
  <c r="CX170" i="17"/>
  <c r="CX173" i="17"/>
  <c r="CX178" i="17"/>
  <c r="CI196" i="17"/>
  <c r="U225" i="17"/>
  <c r="CI102" i="17"/>
  <c r="CX190" i="17"/>
  <c r="CX192" i="17"/>
  <c r="CX191" i="17"/>
  <c r="CX189" i="17"/>
  <c r="CI228" i="17"/>
  <c r="L108" i="17"/>
  <c r="L150" i="17"/>
  <c r="L177" i="17"/>
  <c r="BB179" i="17"/>
  <c r="BW174" i="17"/>
  <c r="CI210" i="17"/>
  <c r="BB174" i="17"/>
  <c r="O298" i="17"/>
  <c r="L221" i="17"/>
  <c r="L226" i="17"/>
  <c r="L223" i="17"/>
  <c r="L224" i="17"/>
  <c r="L225" i="17"/>
  <c r="CI142" i="17"/>
  <c r="L101" i="17"/>
  <c r="U224" i="17"/>
  <c r="CI107" i="17"/>
  <c r="CI226" i="17"/>
  <c r="L153" i="17"/>
  <c r="L174" i="17"/>
  <c r="U114" i="17"/>
  <c r="L222" i="17"/>
  <c r="BW177" i="17"/>
  <c r="CI206" i="17"/>
  <c r="U130" i="17"/>
  <c r="U132" i="17"/>
  <c r="U123" i="17"/>
  <c r="U122" i="17"/>
  <c r="U124" i="17"/>
  <c r="U131" i="17"/>
  <c r="U128" i="17"/>
  <c r="U127" i="17"/>
  <c r="U129" i="17"/>
  <c r="CX164" i="17"/>
  <c r="CX166" i="17"/>
  <c r="CX163" i="17"/>
  <c r="CI146" i="17"/>
  <c r="CI151" i="17"/>
  <c r="CI145" i="17"/>
  <c r="CI147" i="17"/>
  <c r="CI150" i="17"/>
  <c r="CI149" i="17"/>
  <c r="CI154" i="17"/>
  <c r="CI153" i="17"/>
  <c r="CI152" i="17"/>
  <c r="CI156" i="17"/>
  <c r="CI148" i="17"/>
  <c r="CI155" i="17"/>
  <c r="CI186" i="17"/>
  <c r="CI191" i="17"/>
  <c r="CI185" i="17"/>
  <c r="L118" i="17"/>
  <c r="L111" i="17"/>
  <c r="L113" i="17"/>
  <c r="L114" i="17"/>
  <c r="CI201" i="17"/>
  <c r="CI203" i="17"/>
  <c r="CI197" i="17"/>
  <c r="CI199" i="17"/>
  <c r="CI202" i="17"/>
  <c r="CI200" i="17"/>
  <c r="CI198" i="17"/>
  <c r="CX165" i="17"/>
  <c r="CI204" i="17"/>
  <c r="BB211" i="17"/>
  <c r="BB209" i="17"/>
  <c r="BB215" i="17"/>
  <c r="BB207" i="17"/>
  <c r="BB206" i="17"/>
  <c r="CX120" i="17"/>
  <c r="CX113" i="17"/>
  <c r="CX115" i="17"/>
  <c r="CX114" i="17"/>
  <c r="CX117" i="17"/>
  <c r="CX111" i="17"/>
  <c r="CX118" i="17"/>
  <c r="CX119" i="17"/>
  <c r="CX110" i="17"/>
  <c r="CX112" i="17"/>
  <c r="CX116" i="17"/>
  <c r="L194" i="17"/>
  <c r="L199" i="17"/>
  <c r="L195" i="17"/>
  <c r="L203" i="17"/>
  <c r="L204" i="17"/>
  <c r="L197" i="17"/>
  <c r="L200" i="17"/>
  <c r="L202" i="17"/>
  <c r="L198" i="17"/>
  <c r="L196" i="17"/>
  <c r="L193" i="17"/>
  <c r="L201" i="17"/>
  <c r="BB194" i="17"/>
  <c r="BB197" i="17"/>
  <c r="BB199" i="17"/>
  <c r="BB190" i="17"/>
  <c r="BW192" i="17"/>
  <c r="BB198" i="17"/>
  <c r="BB196" i="17"/>
  <c r="BB193" i="17"/>
  <c r="U125" i="17"/>
  <c r="L156" i="17"/>
  <c r="L176" i="17"/>
  <c r="L228" i="17"/>
  <c r="CI189" i="17"/>
  <c r="CI221" i="17"/>
  <c r="CI220" i="17"/>
  <c r="CI219" i="17"/>
  <c r="CI222" i="17"/>
  <c r="CI216" i="17"/>
  <c r="CX217" i="17"/>
  <c r="CX220" i="17"/>
  <c r="CX223" i="17"/>
  <c r="CX228" i="17"/>
  <c r="CX221" i="17"/>
  <c r="CX224" i="17"/>
  <c r="CX227" i="17"/>
  <c r="CX222" i="17"/>
  <c r="CX218" i="17"/>
  <c r="CX219" i="17"/>
  <c r="CX226" i="17"/>
  <c r="CX225" i="17"/>
  <c r="BB184" i="17"/>
  <c r="BB178" i="17"/>
  <c r="BB177" i="17"/>
  <c r="BB176" i="17"/>
  <c r="BB183" i="17"/>
  <c r="BW179" i="17"/>
  <c r="BB182" i="17"/>
  <c r="BW175" i="17"/>
  <c r="BB212" i="17"/>
  <c r="CI194" i="17"/>
  <c r="CX93" i="17"/>
  <c r="U139" i="17"/>
  <c r="U143" i="17"/>
  <c r="U136" i="17"/>
  <c r="U144" i="17"/>
  <c r="U138" i="17"/>
  <c r="CI224" i="17"/>
  <c r="BW178" i="17"/>
  <c r="BW189" i="17"/>
  <c r="L116" i="17"/>
  <c r="U105" i="17"/>
  <c r="U108" i="17"/>
  <c r="U100" i="17"/>
  <c r="U104" i="17"/>
  <c r="U101" i="17"/>
  <c r="U106" i="17"/>
  <c r="U103" i="17"/>
  <c r="U107" i="17"/>
  <c r="U102" i="17"/>
  <c r="CX150" i="17"/>
  <c r="CX151" i="17"/>
  <c r="CX149" i="17"/>
  <c r="CX156" i="17"/>
  <c r="CX155" i="17"/>
  <c r="CX154" i="17"/>
  <c r="CX152" i="17"/>
  <c r="CX146" i="17"/>
  <c r="CX153" i="17"/>
  <c r="CX140" i="17"/>
  <c r="CX137" i="17"/>
  <c r="CX138" i="17"/>
  <c r="CX139" i="17"/>
  <c r="CX135" i="17"/>
  <c r="CX134" i="17"/>
  <c r="CX142" i="17"/>
  <c r="CX141" i="17"/>
  <c r="CX136" i="17"/>
  <c r="CX143" i="17"/>
  <c r="CX144" i="17"/>
  <c r="L88" i="17"/>
  <c r="L95" i="17"/>
  <c r="L90" i="17"/>
  <c r="L96" i="17"/>
  <c r="L94" i="17"/>
  <c r="L91" i="17"/>
  <c r="L85" i="17"/>
  <c r="L93" i="17"/>
  <c r="L87" i="17"/>
  <c r="L92" i="17"/>
  <c r="L89" i="17"/>
  <c r="CI214" i="17"/>
  <c r="CI212" i="17"/>
  <c r="L106" i="17"/>
  <c r="U227" i="17"/>
  <c r="U223" i="17"/>
  <c r="U228" i="17"/>
  <c r="U226" i="17"/>
  <c r="CX207" i="17"/>
  <c r="CX216" i="17"/>
  <c r="CX213" i="17"/>
  <c r="CX209" i="17"/>
  <c r="CX208" i="17"/>
  <c r="CX210" i="17"/>
  <c r="CX214" i="17"/>
  <c r="CX212" i="17"/>
  <c r="CX206" i="17"/>
  <c r="CX215" i="17"/>
  <c r="CX92" i="17"/>
  <c r="L115" i="17"/>
  <c r="CI225" i="17"/>
  <c r="CI114" i="17"/>
  <c r="CI111" i="17"/>
  <c r="CI116" i="17"/>
  <c r="CI113" i="17"/>
  <c r="CI119" i="17"/>
  <c r="CI110" i="17"/>
  <c r="CI120" i="17"/>
  <c r="CI112" i="17"/>
  <c r="CI118" i="17"/>
  <c r="CI115" i="17"/>
  <c r="CI117" i="17"/>
  <c r="L185" i="17"/>
  <c r="L189" i="17"/>
  <c r="L190" i="17"/>
  <c r="L188" i="17"/>
  <c r="L191" i="17"/>
  <c r="L192" i="17"/>
  <c r="L182" i="17"/>
  <c r="L187" i="17"/>
  <c r="L184" i="17"/>
  <c r="L183" i="17"/>
  <c r="L181" i="17"/>
  <c r="L186" i="17"/>
  <c r="CI227" i="17"/>
  <c r="CX103" i="17"/>
  <c r="L227" i="17"/>
  <c r="BB173" i="17"/>
  <c r="BB195" i="17"/>
  <c r="L103" i="17"/>
  <c r="AG298" i="17"/>
  <c r="L208" i="17"/>
  <c r="L209" i="17"/>
  <c r="L210" i="17"/>
  <c r="L212" i="17"/>
  <c r="L214" i="17"/>
  <c r="L215" i="17"/>
  <c r="L206" i="17"/>
  <c r="L213" i="17"/>
  <c r="L216" i="17"/>
  <c r="L207" i="17"/>
  <c r="L211" i="17"/>
  <c r="CX94" i="17"/>
  <c r="CI100" i="17"/>
  <c r="L121" i="17"/>
  <c r="L124" i="17"/>
  <c r="L122" i="17"/>
  <c r="L127" i="17"/>
  <c r="L131" i="17"/>
  <c r="L128" i="17"/>
  <c r="L129" i="17"/>
  <c r="L125" i="17"/>
  <c r="L123" i="17"/>
  <c r="L130" i="17"/>
  <c r="L132" i="17"/>
  <c r="L126" i="17"/>
  <c r="BB213" i="17"/>
  <c r="CI108" i="17"/>
  <c r="J75" i="16" l="1"/>
  <c r="F76" i="16"/>
  <c r="AK297" i="17"/>
  <c r="AG297" i="17"/>
  <c r="O300" i="17"/>
  <c r="AK298" i="17"/>
  <c r="O299" i="17"/>
  <c r="O301" i="17"/>
  <c r="I284" i="17" l="1"/>
  <c r="H284" i="17"/>
  <c r="E285" i="17" l="1"/>
  <c r="K241" i="17" l="1"/>
  <c r="T241" i="17"/>
  <c r="E241" i="17" l="1"/>
  <c r="D241" i="17"/>
  <c r="D284" i="17" s="1"/>
  <c r="M241" i="17"/>
  <c r="E284" i="17" s="1"/>
  <c r="F242" i="17"/>
  <c r="K246" i="17" s="1"/>
  <c r="F244" i="17"/>
  <c r="O244" i="17"/>
  <c r="E242" i="17"/>
  <c r="F285" i="17" s="1"/>
  <c r="N242" i="17"/>
  <c r="G285" i="17" s="1"/>
  <c r="N244" i="17"/>
  <c r="O243" i="17"/>
  <c r="I286" i="17" s="1"/>
  <c r="E243" i="17"/>
  <c r="F286" i="17" s="1"/>
  <c r="N243" i="17"/>
  <c r="G286" i="17" s="1"/>
  <c r="D243" i="17"/>
  <c r="D286" i="17" s="1"/>
  <c r="O242" i="17"/>
  <c r="M243" i="17"/>
  <c r="E286" i="17" s="1"/>
  <c r="E244" i="17"/>
  <c r="D242" i="17"/>
  <c r="D285" i="17" s="1"/>
  <c r="O285" i="17" s="1"/>
  <c r="D244" i="17"/>
  <c r="M244" i="17"/>
  <c r="N241" i="17"/>
  <c r="S246" i="17" s="1"/>
  <c r="F243" i="17"/>
  <c r="H286" i="17" s="1"/>
  <c r="T246" i="17" l="1"/>
  <c r="J246" i="17"/>
  <c r="S245" i="17"/>
  <c r="K245" i="17"/>
  <c r="T245" i="17"/>
  <c r="J245" i="17"/>
  <c r="O286" i="17"/>
  <c r="J244" i="17"/>
  <c r="F284" i="17"/>
  <c r="J243" i="17"/>
  <c r="J242" i="17"/>
  <c r="J241" i="17"/>
  <c r="D287" i="17"/>
  <c r="I287" i="17"/>
  <c r="H287" i="17"/>
  <c r="F287" i="17"/>
  <c r="E287" i="17"/>
  <c r="D25" i="16"/>
  <c r="K243" i="17"/>
  <c r="K244" i="17"/>
  <c r="H285" i="17"/>
  <c r="K242" i="17"/>
  <c r="S244" i="17"/>
  <c r="G287" i="17"/>
  <c r="D31" i="16"/>
  <c r="X31" i="16" s="1"/>
  <c r="S243" i="17"/>
  <c r="G284" i="17"/>
  <c r="S242" i="17"/>
  <c r="S241" i="17"/>
  <c r="T243" i="17"/>
  <c r="T244" i="17"/>
  <c r="I285" i="17"/>
  <c r="T242" i="17"/>
  <c r="O284" i="17"/>
  <c r="E230" i="17" l="1"/>
  <c r="N235" i="17"/>
  <c r="M236" i="17"/>
  <c r="E279" i="17" s="1"/>
  <c r="X25" i="16"/>
  <c r="N230" i="17"/>
  <c r="D235" i="17"/>
  <c r="F239" i="17"/>
  <c r="H282" i="17" s="1"/>
  <c r="O229" i="17"/>
  <c r="D230" i="17"/>
  <c r="D233" i="17"/>
  <c r="O239" i="17"/>
  <c r="I282" i="17" s="1"/>
  <c r="M230" i="17"/>
  <c r="M233" i="17"/>
  <c r="D237" i="17"/>
  <c r="D280" i="17" s="1"/>
  <c r="E239" i="17"/>
  <c r="F282" i="17" s="1"/>
  <c r="E232" i="17"/>
  <c r="N239" i="17"/>
  <c r="G282" i="17" s="1"/>
  <c r="F238" i="17"/>
  <c r="H281" i="17" s="1"/>
  <c r="D239" i="17"/>
  <c r="D282" i="17" s="1"/>
  <c r="M229" i="17"/>
  <c r="F231" i="17"/>
  <c r="D232" i="17"/>
  <c r="F234" i="17"/>
  <c r="O238" i="17"/>
  <c r="I281" i="17" s="1"/>
  <c r="M239" i="17"/>
  <c r="E282" i="17" s="1"/>
  <c r="F240" i="17"/>
  <c r="H283" i="17" s="1"/>
  <c r="E233" i="17"/>
  <c r="O237" i="17"/>
  <c r="I280" i="17" s="1"/>
  <c r="F229" i="17"/>
  <c r="N233" i="17"/>
  <c r="E237" i="17"/>
  <c r="F280" i="17" s="1"/>
  <c r="F232" i="17"/>
  <c r="M235" i="17"/>
  <c r="N237" i="17"/>
  <c r="G280" i="17" s="1"/>
  <c r="E229" i="17"/>
  <c r="N229" i="17"/>
  <c r="M237" i="17"/>
  <c r="E280" i="17" s="1"/>
  <c r="O287" i="17"/>
  <c r="D229" i="17"/>
  <c r="N232" i="17"/>
  <c r="O231" i="17"/>
  <c r="M232" i="17"/>
  <c r="O234" i="17"/>
  <c r="F236" i="17"/>
  <c r="H279" i="17" s="1"/>
  <c r="E238" i="17"/>
  <c r="F281" i="17" s="1"/>
  <c r="O240" i="17"/>
  <c r="I283" i="17" s="1"/>
  <c r="E231" i="17"/>
  <c r="E234" i="17"/>
  <c r="O236" i="17"/>
  <c r="I279" i="17" s="1"/>
  <c r="N238" i="17"/>
  <c r="G281" i="17" s="1"/>
  <c r="E240" i="17"/>
  <c r="F283" i="17" s="1"/>
  <c r="O232" i="17"/>
  <c r="N234" i="17"/>
  <c r="F235" i="17"/>
  <c r="E236" i="17"/>
  <c r="F279" i="17" s="1"/>
  <c r="D238" i="17"/>
  <c r="D281" i="17" s="1"/>
  <c r="N240" i="17"/>
  <c r="G283" i="17" s="1"/>
  <c r="F230" i="17"/>
  <c r="F233" i="17"/>
  <c r="O235" i="17"/>
  <c r="N236" i="17"/>
  <c r="G279" i="17" s="1"/>
  <c r="M238" i="17"/>
  <c r="E281" i="17" s="1"/>
  <c r="D240" i="17"/>
  <c r="D283" i="17" s="1"/>
  <c r="N231" i="17"/>
  <c r="D231" i="17"/>
  <c r="D234" i="17"/>
  <c r="O230" i="17"/>
  <c r="M231" i="17"/>
  <c r="O233" i="17"/>
  <c r="M234" i="17"/>
  <c r="E235" i="17"/>
  <c r="D236" i="17"/>
  <c r="D279" i="17" s="1"/>
  <c r="F237" i="17"/>
  <c r="H280" i="17" s="1"/>
  <c r="M240" i="17"/>
  <c r="E283" i="17" s="1"/>
  <c r="I278" i="17" l="1"/>
  <c r="R246" i="17"/>
  <c r="F278" i="17"/>
  <c r="H246" i="17"/>
  <c r="E278" i="17"/>
  <c r="P246" i="17"/>
  <c r="D278" i="17"/>
  <c r="G246" i="17"/>
  <c r="G278" i="17"/>
  <c r="Q246" i="17"/>
  <c r="H278" i="17"/>
  <c r="I246" i="17"/>
  <c r="N247" i="17"/>
  <c r="O247" i="17"/>
  <c r="I245" i="17"/>
  <c r="E247" i="17"/>
  <c r="D277" i="17"/>
  <c r="G245" i="17"/>
  <c r="F277" i="17"/>
  <c r="H245" i="17"/>
  <c r="M247" i="17"/>
  <c r="G277" i="17"/>
  <c r="Q245" i="17"/>
  <c r="E277" i="17"/>
  <c r="P245" i="17"/>
  <c r="I277" i="17"/>
  <c r="R245" i="17"/>
  <c r="O283" i="17"/>
  <c r="D36" i="16"/>
  <c r="O278" i="17"/>
  <c r="D30" i="16"/>
  <c r="O279" i="17"/>
  <c r="E273" i="17"/>
  <c r="P241" i="17"/>
  <c r="D276" i="17"/>
  <c r="G244" i="17"/>
  <c r="I243" i="17"/>
  <c r="E36" i="16"/>
  <c r="F276" i="17"/>
  <c r="H244" i="17"/>
  <c r="I242" i="17"/>
  <c r="D273" i="17"/>
  <c r="G241" i="17"/>
  <c r="E31" i="16"/>
  <c r="G275" i="17"/>
  <c r="Q243" i="17"/>
  <c r="J238" i="17"/>
  <c r="J239" i="17"/>
  <c r="J230" i="17"/>
  <c r="H234" i="17"/>
  <c r="H232" i="17"/>
  <c r="J235" i="17"/>
  <c r="J233" i="17"/>
  <c r="J231" i="17"/>
  <c r="J232" i="17"/>
  <c r="J237" i="17"/>
  <c r="H238" i="17"/>
  <c r="H230" i="17"/>
  <c r="J240" i="17"/>
  <c r="H237" i="17"/>
  <c r="H236" i="17"/>
  <c r="H229" i="17"/>
  <c r="H239" i="17"/>
  <c r="H233" i="17"/>
  <c r="F272" i="17"/>
  <c r="J236" i="17"/>
  <c r="J229" i="17"/>
  <c r="H235" i="17"/>
  <c r="J234" i="17"/>
  <c r="H231" i="17"/>
  <c r="H240" i="17"/>
  <c r="K239" i="17"/>
  <c r="K230" i="17"/>
  <c r="K237" i="17"/>
  <c r="K232" i="17"/>
  <c r="K233" i="17"/>
  <c r="K240" i="17"/>
  <c r="K231" i="17"/>
  <c r="I240" i="17"/>
  <c r="K236" i="17"/>
  <c r="K235" i="17"/>
  <c r="K234" i="17"/>
  <c r="K229" i="17"/>
  <c r="K238" i="17"/>
  <c r="I273" i="17"/>
  <c r="R241" i="17"/>
  <c r="O281" i="17"/>
  <c r="D272" i="17"/>
  <c r="G230" i="17"/>
  <c r="G239" i="17"/>
  <c r="G236" i="17"/>
  <c r="G240" i="17"/>
  <c r="G237" i="17"/>
  <c r="G231" i="17"/>
  <c r="G238" i="17"/>
  <c r="G232" i="17"/>
  <c r="G229" i="17"/>
  <c r="G234" i="17"/>
  <c r="G235" i="17"/>
  <c r="G233" i="17"/>
  <c r="G273" i="17"/>
  <c r="Q241" i="17"/>
  <c r="G242" i="17"/>
  <c r="D274" i="17"/>
  <c r="F228" i="17"/>
  <c r="F247" i="17" s="1"/>
  <c r="G274" i="17"/>
  <c r="Q242" i="17"/>
  <c r="S230" i="17"/>
  <c r="S240" i="17"/>
  <c r="Q238" i="17"/>
  <c r="Q234" i="17"/>
  <c r="Q233" i="17"/>
  <c r="Q239" i="17"/>
  <c r="Q231" i="17"/>
  <c r="S233" i="17"/>
  <c r="S237" i="17"/>
  <c r="Q236" i="17"/>
  <c r="S234" i="17"/>
  <c r="S232" i="17"/>
  <c r="Q240" i="17"/>
  <c r="Q229" i="17"/>
  <c r="Q230" i="17"/>
  <c r="S239" i="17"/>
  <c r="S235" i="17"/>
  <c r="S236" i="17"/>
  <c r="Q237" i="17"/>
  <c r="S231" i="17"/>
  <c r="S229" i="17"/>
  <c r="Q235" i="17"/>
  <c r="S238" i="17"/>
  <c r="Q232" i="17"/>
  <c r="G272" i="17"/>
  <c r="D275" i="17"/>
  <c r="G243" i="17"/>
  <c r="E24" i="16"/>
  <c r="H276" i="17"/>
  <c r="I244" i="17"/>
  <c r="H36" i="16" s="1"/>
  <c r="E25" i="16"/>
  <c r="E275" i="17"/>
  <c r="P243" i="17"/>
  <c r="P234" i="17"/>
  <c r="P229" i="17"/>
  <c r="E272" i="17"/>
  <c r="P240" i="17"/>
  <c r="P239" i="17"/>
  <c r="P231" i="17"/>
  <c r="P238" i="17"/>
  <c r="P232" i="17"/>
  <c r="P236" i="17"/>
  <c r="P230" i="17"/>
  <c r="P233" i="17"/>
  <c r="P235" i="17"/>
  <c r="P237" i="17"/>
  <c r="O280" i="17"/>
  <c r="R237" i="17"/>
  <c r="T240" i="17"/>
  <c r="T237" i="17"/>
  <c r="T239" i="17"/>
  <c r="T232" i="17"/>
  <c r="T236" i="17"/>
  <c r="R231" i="17"/>
  <c r="I272" i="17"/>
  <c r="R238" i="17"/>
  <c r="T238" i="17"/>
  <c r="T235" i="17"/>
  <c r="R239" i="17"/>
  <c r="R240" i="17"/>
  <c r="R236" i="17"/>
  <c r="T233" i="17"/>
  <c r="R235" i="17"/>
  <c r="T229" i="17"/>
  <c r="R234" i="17"/>
  <c r="R233" i="17"/>
  <c r="R230" i="17"/>
  <c r="R229" i="17"/>
  <c r="T234" i="17"/>
  <c r="T230" i="17"/>
  <c r="T231" i="17"/>
  <c r="R232" i="17"/>
  <c r="I276" i="17"/>
  <c r="R244" i="17"/>
  <c r="H37" i="16" s="1"/>
  <c r="I241" i="17"/>
  <c r="E37" i="16"/>
  <c r="I275" i="17"/>
  <c r="R243" i="17"/>
  <c r="F274" i="17"/>
  <c r="H242" i="17"/>
  <c r="I274" i="17"/>
  <c r="R242" i="17"/>
  <c r="G276" i="17"/>
  <c r="Q244" i="17"/>
  <c r="H31" i="16" s="1"/>
  <c r="O282" i="17"/>
  <c r="E276" i="17"/>
  <c r="P244" i="17"/>
  <c r="F273" i="17"/>
  <c r="H241" i="17"/>
  <c r="F275" i="17"/>
  <c r="H243" i="17"/>
  <c r="E30" i="16"/>
  <c r="E274" i="17"/>
  <c r="P242" i="17"/>
  <c r="U246" i="17" l="1"/>
  <c r="L246" i="17"/>
  <c r="H30" i="16"/>
  <c r="I31" i="16"/>
  <c r="J31" i="16" s="1"/>
  <c r="O277" i="17"/>
  <c r="O318" i="17" s="1"/>
  <c r="I37" i="16"/>
  <c r="J37" i="16" s="1"/>
  <c r="U245" i="17"/>
  <c r="L245" i="17"/>
  <c r="D37" i="16"/>
  <c r="D38" i="16" s="1"/>
  <c r="D24" i="16"/>
  <c r="F24" i="16" s="1"/>
  <c r="D32" i="16"/>
  <c r="X30" i="16"/>
  <c r="I30" i="16"/>
  <c r="X36" i="16"/>
  <c r="Y36" i="16" s="1"/>
  <c r="D47" i="16"/>
  <c r="I24" i="16"/>
  <c r="I25" i="16"/>
  <c r="CJ229" i="17"/>
  <c r="CL230" i="17"/>
  <c r="CJ235" i="17"/>
  <c r="CL238" i="17"/>
  <c r="CL243" i="17"/>
  <c r="CN236" i="17"/>
  <c r="CN239" i="17"/>
  <c r="CN241" i="17"/>
  <c r="CK243" i="17"/>
  <c r="CN233" i="17"/>
  <c r="CL239" i="17"/>
  <c r="CL241" i="17"/>
  <c r="CL233" i="17"/>
  <c r="CK236" i="17"/>
  <c r="CK241" i="17"/>
  <c r="CT246" i="17" s="1"/>
  <c r="CJ233" i="17"/>
  <c r="CJ240" i="17"/>
  <c r="CJ241" i="17"/>
  <c r="CN234" i="17"/>
  <c r="CN237" i="17"/>
  <c r="CJ242" i="17"/>
  <c r="CN231" i="17"/>
  <c r="CL237" i="17"/>
  <c r="CN240" i="17"/>
  <c r="CK231" i="17"/>
  <c r="CL234" i="17"/>
  <c r="CL240" i="17"/>
  <c r="CN242" i="17"/>
  <c r="CK239" i="17"/>
  <c r="CJ231" i="17"/>
  <c r="CJ236" i="17"/>
  <c r="CJ239" i="17"/>
  <c r="CK230" i="17"/>
  <c r="CL231" i="17"/>
  <c r="CK234" i="17"/>
  <c r="CK237" i="17"/>
  <c r="CK240" i="17"/>
  <c r="CL242" i="17"/>
  <c r="CN244" i="17"/>
  <c r="CL229" i="17"/>
  <c r="CK233" i="17"/>
  <c r="CJ238" i="17"/>
  <c r="CJ230" i="17"/>
  <c r="CN232" i="17"/>
  <c r="CJ234" i="17"/>
  <c r="CN235" i="17"/>
  <c r="CN238" i="17"/>
  <c r="CK242" i="17"/>
  <c r="CL244" i="17"/>
  <c r="D69" i="16" s="1"/>
  <c r="CJ232" i="17"/>
  <c r="CN229" i="17"/>
  <c r="CL232" i="17"/>
  <c r="CL235" i="17"/>
  <c r="CJ237" i="17"/>
  <c r="CN243" i="17"/>
  <c r="CK244" i="17"/>
  <c r="D68" i="16" s="1"/>
  <c r="CL236" i="17"/>
  <c r="CK229" i="17"/>
  <c r="CN230" i="17"/>
  <c r="CK232" i="17"/>
  <c r="CK235" i="17"/>
  <c r="CK238" i="17"/>
  <c r="CJ243" i="17"/>
  <c r="CJ244" i="17"/>
  <c r="O276" i="17"/>
  <c r="U240" i="17"/>
  <c r="U234" i="17"/>
  <c r="U231" i="17"/>
  <c r="U230" i="17"/>
  <c r="U232" i="17"/>
  <c r="U233" i="17"/>
  <c r="U236" i="17"/>
  <c r="U235" i="17"/>
  <c r="U237" i="17"/>
  <c r="U238" i="17"/>
  <c r="U239" i="17"/>
  <c r="U229" i="17"/>
  <c r="O275" i="17"/>
  <c r="Z30" i="16"/>
  <c r="E32" i="16"/>
  <c r="F30" i="16"/>
  <c r="Y31" i="16"/>
  <c r="G296" i="17"/>
  <c r="AF272" i="17"/>
  <c r="E299" i="17"/>
  <c r="F31" i="16"/>
  <c r="Z31" i="16"/>
  <c r="L233" i="17"/>
  <c r="L238" i="17"/>
  <c r="L235" i="17"/>
  <c r="L239" i="17"/>
  <c r="L232" i="17"/>
  <c r="L231" i="17"/>
  <c r="L229" i="17"/>
  <c r="L230" i="17"/>
  <c r="L240" i="17"/>
  <c r="L234" i="17"/>
  <c r="L237" i="17"/>
  <c r="L236" i="17"/>
  <c r="AG272" i="17"/>
  <c r="F299" i="17"/>
  <c r="O274" i="17"/>
  <c r="O273" i="17"/>
  <c r="Z24" i="16"/>
  <c r="E41" i="16"/>
  <c r="E26" i="16"/>
  <c r="K228" i="17"/>
  <c r="I229" i="17"/>
  <c r="I239" i="17"/>
  <c r="I230" i="17"/>
  <c r="I232" i="17"/>
  <c r="I228" i="17"/>
  <c r="I235" i="17"/>
  <c r="I234" i="17"/>
  <c r="I233" i="17"/>
  <c r="H271" i="17"/>
  <c r="I238" i="17"/>
  <c r="I236" i="17"/>
  <c r="I237" i="17"/>
  <c r="I231" i="17"/>
  <c r="L244" i="17"/>
  <c r="L242" i="17"/>
  <c r="L241" i="17"/>
  <c r="L243" i="17"/>
  <c r="AJ272" i="17"/>
  <c r="I299" i="17"/>
  <c r="O272" i="17"/>
  <c r="D299" i="17"/>
  <c r="AE272" i="17"/>
  <c r="Z37" i="16"/>
  <c r="E48" i="16"/>
  <c r="Z25" i="16"/>
  <c r="F25" i="16"/>
  <c r="E42" i="16"/>
  <c r="U244" i="17"/>
  <c r="H25" i="16"/>
  <c r="H38" i="16"/>
  <c r="H296" i="17"/>
  <c r="H297" i="17" s="1"/>
  <c r="U242" i="17"/>
  <c r="U241" i="17"/>
  <c r="U243" i="17"/>
  <c r="I296" i="17"/>
  <c r="H48" i="16"/>
  <c r="G299" i="17"/>
  <c r="AH272" i="17"/>
  <c r="F36" i="16"/>
  <c r="E38" i="16"/>
  <c r="E47" i="16"/>
  <c r="Z36" i="16"/>
  <c r="AE231" i="17"/>
  <c r="W231" i="17"/>
  <c r="AD232" i="17"/>
  <c r="AA233" i="17"/>
  <c r="AK234" i="17"/>
  <c r="AQ235" i="17"/>
  <c r="AC236" i="17"/>
  <c r="AK238" i="17"/>
  <c r="AN239" i="17"/>
  <c r="W240" i="17"/>
  <c r="AQ241" i="17"/>
  <c r="AM242" i="17"/>
  <c r="AN243" i="17"/>
  <c r="AC229" i="17"/>
  <c r="X230" i="17"/>
  <c r="V231" i="17"/>
  <c r="V232" i="17"/>
  <c r="AK233" i="17"/>
  <c r="AM235" i="17"/>
  <c r="AN236" i="17"/>
  <c r="AM237" i="17"/>
  <c r="AP238" i="17"/>
  <c r="AM240" i="17"/>
  <c r="AH242" i="17"/>
  <c r="AH243" i="17"/>
  <c r="Y244" i="17"/>
  <c r="AM230" i="17"/>
  <c r="AM231" i="17"/>
  <c r="AK232" i="17"/>
  <c r="AM236" i="17"/>
  <c r="V238" i="17"/>
  <c r="AF238" i="17" s="1"/>
  <c r="X239" i="17"/>
  <c r="AI239" i="17" s="1"/>
  <c r="AG240" i="17"/>
  <c r="AP241" i="17"/>
  <c r="Z242" i="17"/>
  <c r="AP243" i="17"/>
  <c r="AE229" i="17"/>
  <c r="Y230" i="17"/>
  <c r="AP231" i="17"/>
  <c r="AL231" i="17"/>
  <c r="AM232" i="17"/>
  <c r="AC232" i="17"/>
  <c r="X233" i="17"/>
  <c r="AI233" i="17" s="1"/>
  <c r="X234" i="17"/>
  <c r="Z234" i="17"/>
  <c r="W235" i="17"/>
  <c r="AP235" i="17"/>
  <c r="AE236" i="17"/>
  <c r="AQ236" i="17"/>
  <c r="AK237" i="17"/>
  <c r="AA237" i="17"/>
  <c r="AO237" i="17"/>
  <c r="W239" i="17"/>
  <c r="AA239" i="17"/>
  <c r="AD241" i="17"/>
  <c r="V241" i="17"/>
  <c r="AF241" i="17" s="1"/>
  <c r="AK242" i="17"/>
  <c r="AC243" i="17"/>
  <c r="AG243" i="17"/>
  <c r="X244" i="17"/>
  <c r="AN244" i="17"/>
  <c r="AH229" i="17"/>
  <c r="AO230" i="17"/>
  <c r="AN232" i="17"/>
  <c r="AG235" i="17"/>
  <c r="Y236" i="17"/>
  <c r="V237" i="17"/>
  <c r="AF237" i="17" s="1"/>
  <c r="AB238" i="17"/>
  <c r="AJ238" i="17" s="1"/>
  <c r="AB239" i="17"/>
  <c r="AJ239" i="17" s="1"/>
  <c r="AB240" i="17"/>
  <c r="AJ240" i="17" s="1"/>
  <c r="X241" i="17"/>
  <c r="W242" i="17"/>
  <c r="AK244" i="17"/>
  <c r="Z229" i="17"/>
  <c r="Z230" i="17"/>
  <c r="AQ231" i="17"/>
  <c r="AN233" i="17"/>
  <c r="AP234" i="17"/>
  <c r="AQ237" i="17"/>
  <c r="X237" i="17"/>
  <c r="AI237" i="17" s="1"/>
  <c r="AQ239" i="17"/>
  <c r="V240" i="17"/>
  <c r="AF240" i="17" s="1"/>
  <c r="AE241" i="17"/>
  <c r="AL242" i="17"/>
  <c r="AB243" i="17"/>
  <c r="AJ243" i="17" s="1"/>
  <c r="AM229" i="17"/>
  <c r="AG230" i="17"/>
  <c r="X232" i="17"/>
  <c r="AB234" i="17"/>
  <c r="AH234" i="17"/>
  <c r="AE235" i="17"/>
  <c r="AA235" i="17"/>
  <c r="Z238" i="17"/>
  <c r="AA240" i="17"/>
  <c r="AH241" i="17"/>
  <c r="V242" i="17"/>
  <c r="AF242" i="17" s="1"/>
  <c r="V243" i="17"/>
  <c r="AF243" i="17" s="1"/>
  <c r="AO229" i="17"/>
  <c r="W229" i="17"/>
  <c r="AE230" i="17"/>
  <c r="AH231" i="17"/>
  <c r="AD231" i="17"/>
  <c r="AE232" i="17"/>
  <c r="AM233" i="17"/>
  <c r="AP233" i="17"/>
  <c r="AM234" i="17"/>
  <c r="AD234" i="17"/>
  <c r="AL235" i="17"/>
  <c r="AH235" i="17"/>
  <c r="W236" i="17"/>
  <c r="AN238" i="17"/>
  <c r="AC237" i="17"/>
  <c r="AG237" i="17"/>
  <c r="V239" i="17"/>
  <c r="AF239" i="17" s="1"/>
  <c r="AH240" i="17"/>
  <c r="AO241" i="17"/>
  <c r="AG241" i="17"/>
  <c r="AG242" i="17"/>
  <c r="Y242" i="17"/>
  <c r="AM243" i="17"/>
  <c r="AL243" i="17"/>
  <c r="AB244" i="17"/>
  <c r="AJ244" i="17" s="1"/>
  <c r="AQ244" i="17"/>
  <c r="AH230" i="17"/>
  <c r="AL229" i="17"/>
  <c r="W230" i="17"/>
  <c r="Z231" i="17"/>
  <c r="W232" i="17"/>
  <c r="AE233" i="17"/>
  <c r="AL234" i="17"/>
  <c r="AD235" i="17"/>
  <c r="Z235" i="17"/>
  <c r="AE237" i="17"/>
  <c r="AQ238" i="17"/>
  <c r="Y237" i="17"/>
  <c r="AL240" i="17"/>
  <c r="AC241" i="17"/>
  <c r="AA242" i="17"/>
  <c r="AE244" i="17"/>
  <c r="AD230" i="17"/>
  <c r="Y231" i="17"/>
  <c r="Z233" i="17"/>
  <c r="V235" i="17"/>
  <c r="AL236" i="17"/>
  <c r="AB237" i="17"/>
  <c r="AJ237" i="17" s="1"/>
  <c r="AL238" i="17"/>
  <c r="AE240" i="17"/>
  <c r="AB241" i="17"/>
  <c r="AA241" i="17"/>
  <c r="X242" i="17"/>
  <c r="AI242" i="17" s="1"/>
  <c r="AM244" i="17"/>
  <c r="V229" i="17"/>
  <c r="AO231" i="17"/>
  <c r="AQ233" i="17"/>
  <c r="AE243" i="17"/>
  <c r="AC235" i="17"/>
  <c r="AY246" i="17" s="1"/>
  <c r="V236" i="17"/>
  <c r="AF236" i="17" s="1"/>
  <c r="AP236" i="17"/>
  <c r="AE238" i="17"/>
  <c r="AC238" i="17"/>
  <c r="AK239" i="17"/>
  <c r="AO239" i="17"/>
  <c r="AK240" i="17"/>
  <c r="AD240" i="17"/>
  <c r="AL241" i="17"/>
  <c r="W241" i="17"/>
  <c r="AE242" i="17"/>
  <c r="Z243" i="17"/>
  <c r="V244" i="17"/>
  <c r="AF244" i="17" s="1"/>
  <c r="AD244" i="17"/>
  <c r="AG229" i="17"/>
  <c r="AK231" i="17"/>
  <c r="AH233" i="17"/>
  <c r="X236" i="17"/>
  <c r="AI236" i="17" s="1"/>
  <c r="AP239" i="17"/>
  <c r="AN241" i="17"/>
  <c r="Z244" i="17"/>
  <c r="AD229" i="17"/>
  <c r="AC231" i="17"/>
  <c r="AG234" i="17"/>
  <c r="W237" i="17"/>
  <c r="AH239" i="17"/>
  <c r="W244" i="17"/>
  <c r="AP232" i="17"/>
  <c r="AK235" i="17"/>
  <c r="AB236" i="17"/>
  <c r="AJ236" i="17" s="1"/>
  <c r="AA238" i="17"/>
  <c r="AD239" i="17"/>
  <c r="AM241" i="17"/>
  <c r="AO242" i="17"/>
  <c r="AN230" i="17"/>
  <c r="AQ232" i="17"/>
  <c r="AD233" i="17"/>
  <c r="AO238" i="17"/>
  <c r="AA229" i="17"/>
  <c r="AN229" i="17"/>
  <c r="AQ229" i="17"/>
  <c r="AQ230" i="17"/>
  <c r="AL230" i="17"/>
  <c r="AN231" i="17"/>
  <c r="AB231" i="17"/>
  <c r="Z232" i="17"/>
  <c r="AA232" i="17"/>
  <c r="V233" i="17"/>
  <c r="AG233" i="17"/>
  <c r="AN234" i="17"/>
  <c r="AA234" i="17"/>
  <c r="AN235" i="17"/>
  <c r="AB235" i="17"/>
  <c r="AO236" i="17"/>
  <c r="AH236" i="17"/>
  <c r="W238" i="17"/>
  <c r="AH237" i="17"/>
  <c r="AG238" i="17"/>
  <c r="AC239" i="17"/>
  <c r="AG239" i="17"/>
  <c r="Y240" i="17"/>
  <c r="AO240" i="17"/>
  <c r="Z241" i="17"/>
  <c r="AD242" i="17"/>
  <c r="AP242" i="17"/>
  <c r="AQ243" i="17"/>
  <c r="AK243" i="17"/>
  <c r="AA244" i="17"/>
  <c r="AL244" i="17"/>
  <c r="AB230" i="17"/>
  <c r="AB232" i="17"/>
  <c r="AO234" i="17"/>
  <c r="AE239" i="17"/>
  <c r="AA243" i="17"/>
  <c r="AA230" i="17"/>
  <c r="W233" i="17"/>
  <c r="Y235" i="17"/>
  <c r="Z240" i="17"/>
  <c r="V230" i="17"/>
  <c r="AL233" i="17"/>
  <c r="Y234" i="17"/>
  <c r="AM238" i="17"/>
  <c r="AH238" i="17"/>
  <c r="Z239" i="17"/>
  <c r="AQ242" i="17"/>
  <c r="AH244" i="17"/>
  <c r="AK229" i="17"/>
  <c r="AO233" i="17"/>
  <c r="AO235" i="17"/>
  <c r="AK230" i="17"/>
  <c r="AA231" i="17"/>
  <c r="AO232" i="17"/>
  <c r="AH232" i="17"/>
  <c r="AB233" i="17"/>
  <c r="Y233" i="17"/>
  <c r="W234" i="17"/>
  <c r="Z236" i="17"/>
  <c r="AL237" i="17"/>
  <c r="Z237" i="17"/>
  <c r="Y238" i="17"/>
  <c r="AM239" i="17"/>
  <c r="Y239" i="17"/>
  <c r="X240" i="17"/>
  <c r="AI240" i="17" s="1"/>
  <c r="AC240" i="17"/>
  <c r="AK241" i="17"/>
  <c r="CB246" i="17" s="1"/>
  <c r="AC242" i="17"/>
  <c r="AN242" i="17"/>
  <c r="AD243" i="17"/>
  <c r="Y243" i="17"/>
  <c r="AO244" i="17"/>
  <c r="AA236" i="17"/>
  <c r="AQ240" i="17"/>
  <c r="Y229" i="17"/>
  <c r="V234" i="17"/>
  <c r="AG236" i="17"/>
  <c r="AL239" i="17"/>
  <c r="W243" i="17"/>
  <c r="AB229" i="17"/>
  <c r="AQ234" i="17"/>
  <c r="AD236" i="17"/>
  <c r="AD238" i="17"/>
  <c r="AP240" i="17"/>
  <c r="Y241" i="17"/>
  <c r="AP244" i="17"/>
  <c r="AG231" i="17"/>
  <c r="AL232" i="17"/>
  <c r="AP237" i="17"/>
  <c r="AP229" i="17"/>
  <c r="X229" i="17"/>
  <c r="AP230" i="17"/>
  <c r="AC230" i="17"/>
  <c r="X231" i="17"/>
  <c r="AG232" i="17"/>
  <c r="Y232" i="17"/>
  <c r="AC233" i="17"/>
  <c r="AC234" i="17"/>
  <c r="AE234" i="17"/>
  <c r="X235" i="17"/>
  <c r="AK236" i="17"/>
  <c r="AD237" i="17"/>
  <c r="X238" i="17"/>
  <c r="AI238" i="17" s="1"/>
  <c r="AN237" i="17"/>
  <c r="AN240" i="17"/>
  <c r="AB242" i="17"/>
  <c r="AJ242" i="17" s="1"/>
  <c r="AO243" i="17"/>
  <c r="X243" i="17"/>
  <c r="AI243" i="17" s="1"/>
  <c r="AG244" i="17"/>
  <c r="AC244" i="17"/>
  <c r="CH246" i="17" l="1"/>
  <c r="CQ246" i="17"/>
  <c r="AZ246" i="17"/>
  <c r="BV246" i="17"/>
  <c r="CG246" i="17"/>
  <c r="CC246" i="17"/>
  <c r="CE246" i="17"/>
  <c r="BW246" i="17"/>
  <c r="CP246" i="17"/>
  <c r="BU246" i="17"/>
  <c r="BI246" i="17"/>
  <c r="AI235" i="17"/>
  <c r="AT246" i="17"/>
  <c r="BR246" i="17"/>
  <c r="BT246" i="17"/>
  <c r="BC246" i="17"/>
  <c r="CS246" i="17"/>
  <c r="BJ246" i="17"/>
  <c r="BS246" i="17"/>
  <c r="AV246" i="17"/>
  <c r="BH246" i="17"/>
  <c r="BY246" i="17"/>
  <c r="AS246" i="17"/>
  <c r="CO246" i="17"/>
  <c r="CD246" i="17"/>
  <c r="CU246" i="17"/>
  <c r="BM246" i="17"/>
  <c r="AU246" i="17"/>
  <c r="BP246" i="17"/>
  <c r="CW246" i="17"/>
  <c r="AF235" i="17"/>
  <c r="BB246" i="17" s="1"/>
  <c r="AR246" i="17"/>
  <c r="BX246" i="17"/>
  <c r="CF246" i="17"/>
  <c r="AW246" i="17"/>
  <c r="BK246" i="17"/>
  <c r="AJ235" i="17"/>
  <c r="AX246" i="17"/>
  <c r="BG246" i="17"/>
  <c r="BO246" i="17"/>
  <c r="BL246" i="17"/>
  <c r="BN246" i="17"/>
  <c r="BA246" i="17"/>
  <c r="BQ246" i="17"/>
  <c r="BD246" i="17"/>
  <c r="CW245" i="17"/>
  <c r="CU245" i="17"/>
  <c r="CO245" i="17"/>
  <c r="H32" i="16"/>
  <c r="H49" i="16" s="1"/>
  <c r="H47" i="16"/>
  <c r="Y30" i="16"/>
  <c r="BP245" i="17"/>
  <c r="F296" i="17"/>
  <c r="F297" i="17" s="1"/>
  <c r="CS245" i="17"/>
  <c r="CT245" i="17"/>
  <c r="CQ245" i="17"/>
  <c r="I42" i="16"/>
  <c r="CP245" i="17"/>
  <c r="I48" i="16"/>
  <c r="J48" i="16" s="1"/>
  <c r="O317" i="17"/>
  <c r="I32" i="16"/>
  <c r="BQ245" i="17"/>
  <c r="CG245" i="17"/>
  <c r="CB245" i="17"/>
  <c r="CD245" i="17"/>
  <c r="AS245" i="17"/>
  <c r="BK245" i="17"/>
  <c r="BC245" i="17"/>
  <c r="BM245" i="17"/>
  <c r="AZ245" i="17"/>
  <c r="BY245" i="17"/>
  <c r="BV245" i="17"/>
  <c r="BO245" i="17"/>
  <c r="CH245" i="17"/>
  <c r="AW245" i="17"/>
  <c r="BJ245" i="17"/>
  <c r="CC245" i="17"/>
  <c r="BX245" i="17"/>
  <c r="AV245" i="17"/>
  <c r="BN245" i="17"/>
  <c r="BI245" i="17"/>
  <c r="AU245" i="17"/>
  <c r="BW245" i="17"/>
  <c r="AI234" i="17"/>
  <c r="AT245" i="17"/>
  <c r="CE245" i="17"/>
  <c r="BU245" i="17"/>
  <c r="CF245" i="17"/>
  <c r="AF234" i="17"/>
  <c r="AR245" i="17"/>
  <c r="BD245" i="17"/>
  <c r="BL245" i="17"/>
  <c r="BR245" i="17"/>
  <c r="BT245" i="17"/>
  <c r="AJ234" i="17"/>
  <c r="AX245" i="17"/>
  <c r="BG245" i="17"/>
  <c r="BH245" i="17"/>
  <c r="BA245" i="17"/>
  <c r="AY245" i="17"/>
  <c r="BS245" i="17"/>
  <c r="F32" i="16"/>
  <c r="D49" i="16"/>
  <c r="F37" i="16"/>
  <c r="F47" i="16"/>
  <c r="CP241" i="17"/>
  <c r="I36" i="16"/>
  <c r="I41" i="16" s="1"/>
  <c r="J30" i="16"/>
  <c r="D41" i="16"/>
  <c r="F41" i="16" s="1"/>
  <c r="D26" i="16"/>
  <c r="F26" i="16" s="1"/>
  <c r="X24" i="16"/>
  <c r="D42" i="16"/>
  <c r="F42" i="16" s="1"/>
  <c r="X37" i="16"/>
  <c r="Y37" i="16" s="1"/>
  <c r="D48" i="16"/>
  <c r="F48" i="16" s="1"/>
  <c r="D67" i="16"/>
  <c r="CW244" i="17"/>
  <c r="J25" i="16"/>
  <c r="I26" i="16"/>
  <c r="O316" i="17"/>
  <c r="G297" i="17"/>
  <c r="D59" i="16"/>
  <c r="D58" i="16"/>
  <c r="D53" i="16"/>
  <c r="CS238" i="17"/>
  <c r="CS236" i="17"/>
  <c r="CS230" i="17"/>
  <c r="CS229" i="17"/>
  <c r="CW238" i="17"/>
  <c r="CW232" i="17"/>
  <c r="CS237" i="17"/>
  <c r="CW237" i="17"/>
  <c r="CW231" i="17"/>
  <c r="CW240" i="17"/>
  <c r="CS239" i="17"/>
  <c r="CS233" i="17"/>
  <c r="CS232" i="17"/>
  <c r="CW230" i="17"/>
  <c r="CS234" i="17"/>
  <c r="CW236" i="17"/>
  <c r="CW239" i="17"/>
  <c r="CW235" i="17"/>
  <c r="CS231" i="17"/>
  <c r="CW229" i="17"/>
  <c r="CS240" i="17"/>
  <c r="CW234" i="17"/>
  <c r="CW233" i="17"/>
  <c r="CS235" i="17"/>
  <c r="CS241" i="17"/>
  <c r="CP244" i="17"/>
  <c r="BM241" i="17"/>
  <c r="CP229" i="17"/>
  <c r="CT235" i="17"/>
  <c r="CP235" i="17"/>
  <c r="CP238" i="17"/>
  <c r="CP237" i="17"/>
  <c r="CP231" i="17"/>
  <c r="CT232" i="17"/>
  <c r="CP233" i="17"/>
  <c r="CT234" i="17"/>
  <c r="CT240" i="17"/>
  <c r="CP236" i="17"/>
  <c r="CT239" i="17"/>
  <c r="CT233" i="17"/>
  <c r="CP234" i="17"/>
  <c r="CP230" i="17"/>
  <c r="CT229" i="17"/>
  <c r="CP240" i="17"/>
  <c r="CP232" i="17"/>
  <c r="CT230" i="17"/>
  <c r="CT231" i="17"/>
  <c r="CT237" i="17"/>
  <c r="CP239" i="17"/>
  <c r="CT236" i="17"/>
  <c r="CT238" i="17"/>
  <c r="CQ243" i="17"/>
  <c r="E69" i="16"/>
  <c r="F69" i="16" s="1"/>
  <c r="CU237" i="17"/>
  <c r="CQ231" i="17"/>
  <c r="CU229" i="17"/>
  <c r="CU232" i="17"/>
  <c r="CQ235" i="17"/>
  <c r="CQ230" i="17"/>
  <c r="CQ232" i="17"/>
  <c r="CU239" i="17"/>
  <c r="CU233" i="17"/>
  <c r="CU231" i="17"/>
  <c r="CQ239" i="17"/>
  <c r="CU235" i="17"/>
  <c r="CQ236" i="17"/>
  <c r="CQ240" i="17"/>
  <c r="CU240" i="17"/>
  <c r="CQ238" i="17"/>
  <c r="CQ229" i="17"/>
  <c r="CU236" i="17"/>
  <c r="CU230" i="17"/>
  <c r="CU238" i="17"/>
  <c r="CQ234" i="17"/>
  <c r="CU234" i="17"/>
  <c r="CQ237" i="17"/>
  <c r="CQ233" i="17"/>
  <c r="CQ242" i="17"/>
  <c r="CS242" i="17"/>
  <c r="CO244" i="17"/>
  <c r="CS244" i="17"/>
  <c r="CT243" i="17"/>
  <c r="CT244" i="17"/>
  <c r="CT241" i="17"/>
  <c r="CT242" i="17"/>
  <c r="CO243" i="17"/>
  <c r="E67" i="16"/>
  <c r="CS243" i="17"/>
  <c r="E71" i="16"/>
  <c r="CW243" i="17"/>
  <c r="CW242" i="17"/>
  <c r="CW241" i="17"/>
  <c r="CQ241" i="17"/>
  <c r="CO241" i="17"/>
  <c r="CP242" i="17"/>
  <c r="CQ244" i="17"/>
  <c r="CO232" i="17"/>
  <c r="CO238" i="17"/>
  <c r="CO229" i="17"/>
  <c r="CO234" i="17"/>
  <c r="CO240" i="17"/>
  <c r="CO230" i="17"/>
  <c r="CO236" i="17"/>
  <c r="CO235" i="17"/>
  <c r="CO239" i="17"/>
  <c r="CO233" i="17"/>
  <c r="CO231" i="17"/>
  <c r="CO237" i="17"/>
  <c r="CP243" i="17"/>
  <c r="E68" i="16"/>
  <c r="F68" i="16" s="1"/>
  <c r="CO242" i="17"/>
  <c r="CU243" i="17"/>
  <c r="CU244" i="17"/>
  <c r="CU241" i="17"/>
  <c r="CU242" i="17"/>
  <c r="O314" i="17"/>
  <c r="F38" i="16"/>
  <c r="E49" i="16"/>
  <c r="O315" i="17"/>
  <c r="AB271" i="17"/>
  <c r="H299" i="17"/>
  <c r="E296" i="17"/>
  <c r="E297" i="17" s="1"/>
  <c r="Y25" i="16"/>
  <c r="H42" i="16"/>
  <c r="O311" i="17"/>
  <c r="O306" i="17"/>
  <c r="O309" i="17"/>
  <c r="O303" i="17"/>
  <c r="O308" i="17"/>
  <c r="O305" i="17"/>
  <c r="O307" i="17"/>
  <c r="O304" i="17"/>
  <c r="O310" i="17"/>
  <c r="O302" i="17"/>
  <c r="O312" i="17"/>
  <c r="O313" i="17"/>
  <c r="I297" i="17"/>
  <c r="E43" i="16"/>
  <c r="BP244" i="17"/>
  <c r="BH243" i="17"/>
  <c r="BG241" i="17"/>
  <c r="AI231" i="17"/>
  <c r="AT242" i="17"/>
  <c r="AF233" i="17"/>
  <c r="AR244" i="17"/>
  <c r="BY244" i="17"/>
  <c r="BY241" i="17"/>
  <c r="BY243" i="17"/>
  <c r="BY242" i="17"/>
  <c r="BV244" i="17"/>
  <c r="BV243" i="17"/>
  <c r="BV242" i="17"/>
  <c r="BV241" i="17"/>
  <c r="BI243" i="17"/>
  <c r="AT244" i="17"/>
  <c r="AI244" i="17"/>
  <c r="D56" i="16" s="1"/>
  <c r="AY243" i="17"/>
  <c r="AY241" i="17"/>
  <c r="BC242" i="17"/>
  <c r="AU236" i="17"/>
  <c r="AU234" i="17"/>
  <c r="AU231" i="17"/>
  <c r="BP229" i="17"/>
  <c r="BP237" i="17"/>
  <c r="BP239" i="17"/>
  <c r="BP238" i="17"/>
  <c r="AU239" i="17"/>
  <c r="BP232" i="17"/>
  <c r="AU229" i="17"/>
  <c r="BP235" i="17"/>
  <c r="AU235" i="17"/>
  <c r="AU237" i="17"/>
  <c r="BP236" i="17"/>
  <c r="AU232" i="17"/>
  <c r="BP233" i="17"/>
  <c r="AU233" i="17"/>
  <c r="BP240" i="17"/>
  <c r="BP231" i="17"/>
  <c r="AU240" i="17"/>
  <c r="BP230" i="17"/>
  <c r="AU230" i="17"/>
  <c r="BP234" i="17"/>
  <c r="AU238" i="17"/>
  <c r="AU244" i="17"/>
  <c r="AJ232" i="17"/>
  <c r="AX243" i="17"/>
  <c r="AW243" i="17"/>
  <c r="E59" i="16"/>
  <c r="CH235" i="17"/>
  <c r="BM236" i="17"/>
  <c r="CH231" i="17"/>
  <c r="BM237" i="17"/>
  <c r="CH238" i="17"/>
  <c r="BM232" i="17"/>
  <c r="BM238" i="17"/>
  <c r="CH229" i="17"/>
  <c r="CH239" i="17"/>
  <c r="CH230" i="17"/>
  <c r="BM233" i="17"/>
  <c r="BM240" i="17"/>
  <c r="CH237" i="17"/>
  <c r="BM229" i="17"/>
  <c r="CH234" i="17"/>
  <c r="BM231" i="17"/>
  <c r="CH233" i="17"/>
  <c r="BM235" i="17"/>
  <c r="BM234" i="17"/>
  <c r="CH232" i="17"/>
  <c r="CH236" i="17"/>
  <c r="CH240" i="17"/>
  <c r="BM230" i="17"/>
  <c r="BM239" i="17"/>
  <c r="BJ241" i="17"/>
  <c r="AY242" i="17"/>
  <c r="BR243" i="17"/>
  <c r="BR242" i="17"/>
  <c r="BR241" i="17"/>
  <c r="BT244" i="17"/>
  <c r="BT242" i="17"/>
  <c r="BT243" i="17"/>
  <c r="BT241" i="17"/>
  <c r="CC238" i="17"/>
  <c r="BH236" i="17"/>
  <c r="BH234" i="17"/>
  <c r="BH232" i="17"/>
  <c r="CC236" i="17"/>
  <c r="CC240" i="17"/>
  <c r="CC233" i="17"/>
  <c r="CC232" i="17"/>
  <c r="CC229" i="17"/>
  <c r="CC235" i="17"/>
  <c r="CC230" i="17"/>
  <c r="CC239" i="17"/>
  <c r="BH231" i="17"/>
  <c r="BH229" i="17"/>
  <c r="BH237" i="17"/>
  <c r="CC231" i="17"/>
  <c r="BH240" i="17"/>
  <c r="BH239" i="17"/>
  <c r="CC234" i="17"/>
  <c r="BH230" i="17"/>
  <c r="CC237" i="17"/>
  <c r="BH235" i="17"/>
  <c r="BH233" i="17"/>
  <c r="BH238" i="17"/>
  <c r="BD242" i="17"/>
  <c r="BJ244" i="17"/>
  <c r="BO243" i="17"/>
  <c r="BO244" i="17"/>
  <c r="AI241" i="17"/>
  <c r="BO242" i="17"/>
  <c r="BO241" i="17"/>
  <c r="BG243" i="17"/>
  <c r="AF232" i="17"/>
  <c r="AR243" i="17"/>
  <c r="CH244" i="17"/>
  <c r="CH243" i="17"/>
  <c r="CH242" i="17"/>
  <c r="CH241" i="17"/>
  <c r="BL241" i="17"/>
  <c r="AX233" i="17"/>
  <c r="BS237" i="17"/>
  <c r="AX237" i="17"/>
  <c r="BS236" i="17"/>
  <c r="BS229" i="17"/>
  <c r="BS238" i="17"/>
  <c r="BS240" i="17"/>
  <c r="BS239" i="17"/>
  <c r="BS234" i="17"/>
  <c r="AJ229" i="17"/>
  <c r="AX239" i="17"/>
  <c r="BS235" i="17"/>
  <c r="AX229" i="17"/>
  <c r="BS231" i="17"/>
  <c r="AX240" i="17"/>
  <c r="BS232" i="17"/>
  <c r="AX231" i="17"/>
  <c r="AX234" i="17"/>
  <c r="AX236" i="17"/>
  <c r="AX235" i="17"/>
  <c r="AX238" i="17"/>
  <c r="BS233" i="17"/>
  <c r="AX230" i="17"/>
  <c r="BS230" i="17"/>
  <c r="AX232" i="17"/>
  <c r="AJ233" i="17"/>
  <c r="AX244" i="17"/>
  <c r="BK244" i="17"/>
  <c r="AJ230" i="17"/>
  <c r="AX241" i="17"/>
  <c r="E60" i="16"/>
  <c r="AV243" i="17"/>
  <c r="CE235" i="17"/>
  <c r="BJ231" i="17"/>
  <c r="CE236" i="17"/>
  <c r="CE234" i="17"/>
  <c r="BJ230" i="17"/>
  <c r="BJ236" i="17"/>
  <c r="BJ239" i="17"/>
  <c r="CE238" i="17"/>
  <c r="BJ229" i="17"/>
  <c r="BJ233" i="17"/>
  <c r="BJ234" i="17"/>
  <c r="CE232" i="17"/>
  <c r="CE237" i="17"/>
  <c r="BJ237" i="17"/>
  <c r="CE239" i="17"/>
  <c r="CE231" i="17"/>
  <c r="BJ240" i="17"/>
  <c r="CE229" i="17"/>
  <c r="CE230" i="17"/>
  <c r="BJ232" i="17"/>
  <c r="CE240" i="17"/>
  <c r="CE233" i="17"/>
  <c r="BJ235" i="17"/>
  <c r="BJ238" i="17"/>
  <c r="BL243" i="17"/>
  <c r="AZ238" i="17"/>
  <c r="BU237" i="17"/>
  <c r="BU232" i="17"/>
  <c r="BU230" i="17"/>
  <c r="AZ236" i="17"/>
  <c r="AZ235" i="17"/>
  <c r="BU231" i="17"/>
  <c r="BU239" i="17"/>
  <c r="AZ237" i="17"/>
  <c r="AZ232" i="17"/>
  <c r="AZ230" i="17"/>
  <c r="BU229" i="17"/>
  <c r="BU233" i="17"/>
  <c r="AZ231" i="17"/>
  <c r="AZ240" i="17"/>
  <c r="BU235" i="17"/>
  <c r="BU236" i="17"/>
  <c r="BU240" i="17"/>
  <c r="BU238" i="17"/>
  <c r="AZ233" i="17"/>
  <c r="AZ234" i="17"/>
  <c r="AZ229" i="17"/>
  <c r="BU234" i="17"/>
  <c r="AZ239" i="17"/>
  <c r="BG242" i="17"/>
  <c r="BN244" i="17"/>
  <c r="BN241" i="17"/>
  <c r="BN242" i="17"/>
  <c r="BN243" i="17"/>
  <c r="BS244" i="17"/>
  <c r="BS242" i="17"/>
  <c r="BS241" i="17"/>
  <c r="AJ241" i="17"/>
  <c r="CA246" i="17" s="1"/>
  <c r="BS243" i="17"/>
  <c r="AV244" i="17"/>
  <c r="BD241" i="17"/>
  <c r="BA241" i="17"/>
  <c r="AI232" i="17"/>
  <c r="AT243" i="17"/>
  <c r="BM242" i="17"/>
  <c r="BJ243" i="17"/>
  <c r="BH242" i="17"/>
  <c r="CG244" i="17"/>
  <c r="CG241" i="17"/>
  <c r="CG243" i="17"/>
  <c r="CG242" i="17"/>
  <c r="BI242" i="17"/>
  <c r="AR242" i="17"/>
  <c r="AF231" i="17"/>
  <c r="AW244" i="17"/>
  <c r="BM243" i="17"/>
  <c r="BX244" i="17"/>
  <c r="AY244" i="17"/>
  <c r="AT234" i="17"/>
  <c r="AI229" i="17"/>
  <c r="AT235" i="17"/>
  <c r="AT238" i="17"/>
  <c r="BO236" i="17"/>
  <c r="AT229" i="17"/>
  <c r="BO232" i="17"/>
  <c r="AT240" i="17"/>
  <c r="AT239" i="17"/>
  <c r="BO237" i="17"/>
  <c r="BO235" i="17"/>
  <c r="AT233" i="17"/>
  <c r="BO229" i="17"/>
  <c r="BO240" i="17"/>
  <c r="BO234" i="17"/>
  <c r="AT237" i="17"/>
  <c r="BO231" i="17"/>
  <c r="AT231" i="17"/>
  <c r="AT232" i="17"/>
  <c r="BO238" i="17"/>
  <c r="BO230" i="17"/>
  <c r="AT236" i="17"/>
  <c r="BO233" i="17"/>
  <c r="BO239" i="17"/>
  <c r="AT230" i="17"/>
  <c r="BP242" i="17"/>
  <c r="BP241" i="17"/>
  <c r="BP243" i="17"/>
  <c r="CB244" i="17"/>
  <c r="CB243" i="17"/>
  <c r="CB241" i="17"/>
  <c r="CB242" i="17"/>
  <c r="BD243" i="17"/>
  <c r="CB234" i="17"/>
  <c r="BG232" i="17"/>
  <c r="CB240" i="17"/>
  <c r="CB236" i="17"/>
  <c r="BG231" i="17"/>
  <c r="BG230" i="17"/>
  <c r="BG234" i="17"/>
  <c r="CB238" i="17"/>
  <c r="BG236" i="17"/>
  <c r="CB232" i="17"/>
  <c r="CB231" i="17"/>
  <c r="BG235" i="17"/>
  <c r="CB230" i="17"/>
  <c r="BG240" i="17"/>
  <c r="CB237" i="17"/>
  <c r="CB233" i="17"/>
  <c r="BG229" i="17"/>
  <c r="CB239" i="17"/>
  <c r="CB229" i="17"/>
  <c r="BG237" i="17"/>
  <c r="CB235" i="17"/>
  <c r="BG239" i="17"/>
  <c r="BG233" i="17"/>
  <c r="BG238" i="17"/>
  <c r="AW241" i="17"/>
  <c r="BQ243" i="17"/>
  <c r="BQ241" i="17"/>
  <c r="BQ242" i="17"/>
  <c r="AJ231" i="17"/>
  <c r="AX242" i="17"/>
  <c r="BR239" i="17"/>
  <c r="AW234" i="17"/>
  <c r="BR230" i="17"/>
  <c r="AW237" i="17"/>
  <c r="AW233" i="17"/>
  <c r="AW230" i="17"/>
  <c r="BR236" i="17"/>
  <c r="AW238" i="17"/>
  <c r="BR234" i="17"/>
  <c r="AW235" i="17"/>
  <c r="AW236" i="17"/>
  <c r="AW240" i="17"/>
  <c r="AW239" i="17"/>
  <c r="AW231" i="17"/>
  <c r="BR235" i="17"/>
  <c r="BR240" i="17"/>
  <c r="AW232" i="17"/>
  <c r="BR231" i="17"/>
  <c r="BR233" i="17"/>
  <c r="BR237" i="17"/>
  <c r="AW229" i="17"/>
  <c r="BR229" i="17"/>
  <c r="BR238" i="17"/>
  <c r="BR232" i="17"/>
  <c r="CD242" i="17"/>
  <c r="CD243" i="17"/>
  <c r="CD241" i="17"/>
  <c r="BC231" i="17"/>
  <c r="BC229" i="17"/>
  <c r="BC232" i="17"/>
  <c r="BC233" i="17"/>
  <c r="BX234" i="17"/>
  <c r="BX230" i="17"/>
  <c r="BX231" i="17"/>
  <c r="BX237" i="17"/>
  <c r="BX236" i="17"/>
  <c r="BC235" i="17"/>
  <c r="BC237" i="17"/>
  <c r="BX235" i="17"/>
  <c r="BC234" i="17"/>
  <c r="BC238" i="17"/>
  <c r="BX240" i="17"/>
  <c r="BC236" i="17"/>
  <c r="BX232" i="17"/>
  <c r="BX239" i="17"/>
  <c r="BC239" i="17"/>
  <c r="BC240" i="17"/>
  <c r="BC230" i="17"/>
  <c r="BX233" i="17"/>
  <c r="BX238" i="17"/>
  <c r="BX229" i="17"/>
  <c r="CC244" i="17"/>
  <c r="CC241" i="17"/>
  <c r="CC243" i="17"/>
  <c r="CC242" i="17"/>
  <c r="BK242" i="17"/>
  <c r="AU242" i="17"/>
  <c r="BM244" i="17"/>
  <c r="BX241" i="17"/>
  <c r="BX243" i="17"/>
  <c r="BX242" i="17"/>
  <c r="BL244" i="17"/>
  <c r="BN235" i="17"/>
  <c r="AS232" i="17"/>
  <c r="AS239" i="17"/>
  <c r="BN237" i="17"/>
  <c r="AS235" i="17"/>
  <c r="BN236" i="17"/>
  <c r="AS231" i="17"/>
  <c r="AS230" i="17"/>
  <c r="BN232" i="17"/>
  <c r="AS233" i="17"/>
  <c r="BN234" i="17"/>
  <c r="AS234" i="17"/>
  <c r="BN229" i="17"/>
  <c r="BN230" i="17"/>
  <c r="AS240" i="17"/>
  <c r="AS238" i="17"/>
  <c r="AS237" i="17"/>
  <c r="BN233" i="17"/>
  <c r="AS229" i="17"/>
  <c r="AS236" i="17"/>
  <c r="BN231" i="17"/>
  <c r="BN240" i="17"/>
  <c r="BN238" i="17"/>
  <c r="BN239" i="17"/>
  <c r="BC241" i="17"/>
  <c r="AV241" i="17"/>
  <c r="BK241" i="17"/>
  <c r="BL242" i="17"/>
  <c r="BI241" i="17"/>
  <c r="AI230" i="17"/>
  <c r="AT241" i="17"/>
  <c r="AZ243" i="17"/>
  <c r="BQ244" i="17"/>
  <c r="D60" i="16"/>
  <c r="BK243" i="17"/>
  <c r="BJ242" i="17"/>
  <c r="AR232" i="17"/>
  <c r="AR236" i="17"/>
  <c r="AR238" i="17"/>
  <c r="AR234" i="17"/>
  <c r="AR230" i="17"/>
  <c r="AR240" i="17"/>
  <c r="AR239" i="17"/>
  <c r="AR233" i="17"/>
  <c r="AR237" i="17"/>
  <c r="AR229" i="17"/>
  <c r="AR235" i="17"/>
  <c r="AF229" i="17"/>
  <c r="AR231" i="17"/>
  <c r="AS243" i="17"/>
  <c r="E55" i="16"/>
  <c r="BI244" i="17"/>
  <c r="BI230" i="17"/>
  <c r="CD239" i="17"/>
  <c r="CD236" i="17"/>
  <c r="CD229" i="17"/>
  <c r="BI236" i="17"/>
  <c r="BI229" i="17"/>
  <c r="CD238" i="17"/>
  <c r="BI233" i="17"/>
  <c r="CD235" i="17"/>
  <c r="BI237" i="17"/>
  <c r="CD231" i="17"/>
  <c r="BI235" i="17"/>
  <c r="CD233" i="17"/>
  <c r="CD240" i="17"/>
  <c r="BI238" i="17"/>
  <c r="BI239" i="17"/>
  <c r="CD232" i="17"/>
  <c r="CD237" i="17"/>
  <c r="BI234" i="17"/>
  <c r="CD230" i="17"/>
  <c r="BI232" i="17"/>
  <c r="CD234" i="17"/>
  <c r="BI231" i="17"/>
  <c r="BI240" i="17"/>
  <c r="BQ230" i="17"/>
  <c r="AV235" i="17"/>
  <c r="AV239" i="17"/>
  <c r="BQ229" i="17"/>
  <c r="AV231" i="17"/>
  <c r="AV233" i="17"/>
  <c r="AV236" i="17"/>
  <c r="BQ233" i="17"/>
  <c r="AV238" i="17"/>
  <c r="BQ238" i="17"/>
  <c r="AV240" i="17"/>
  <c r="BQ239" i="17"/>
  <c r="BQ234" i="17"/>
  <c r="BQ231" i="17"/>
  <c r="BQ232" i="17"/>
  <c r="AV237" i="17"/>
  <c r="BQ240" i="17"/>
  <c r="BQ235" i="17"/>
  <c r="AV229" i="17"/>
  <c r="AV230" i="17"/>
  <c r="BQ236" i="17"/>
  <c r="BQ237" i="17"/>
  <c r="AV232" i="17"/>
  <c r="AV234" i="17"/>
  <c r="BD232" i="17"/>
  <c r="BD231" i="17"/>
  <c r="BY239" i="17"/>
  <c r="BD236" i="17"/>
  <c r="BY237" i="17"/>
  <c r="BY238" i="17"/>
  <c r="BD235" i="17"/>
  <c r="BY233" i="17"/>
  <c r="BD240" i="17"/>
  <c r="BD230" i="17"/>
  <c r="BD234" i="17"/>
  <c r="BY236" i="17"/>
  <c r="BY235" i="17"/>
  <c r="BY229" i="17"/>
  <c r="BD238" i="17"/>
  <c r="BY234" i="17"/>
  <c r="BY240" i="17"/>
  <c r="BD229" i="17"/>
  <c r="BY232" i="17"/>
  <c r="BD237" i="17"/>
  <c r="BD233" i="17"/>
  <c r="BY231" i="17"/>
  <c r="BY230" i="17"/>
  <c r="BD239" i="17"/>
  <c r="AS242" i="17"/>
  <c r="BD244" i="17"/>
  <c r="BR244" i="17"/>
  <c r="BH244" i="17"/>
  <c r="AU243" i="17"/>
  <c r="E53" i="16"/>
  <c r="CE244" i="17"/>
  <c r="CE243" i="17"/>
  <c r="CE242" i="17"/>
  <c r="CE241" i="17"/>
  <c r="BC243" i="17"/>
  <c r="AW242" i="17"/>
  <c r="AF230" i="17"/>
  <c r="AR241" i="17"/>
  <c r="BC244" i="17"/>
  <c r="BH241" i="17"/>
  <c r="AZ244" i="17"/>
  <c r="CD244" i="17"/>
  <c r="BA244" i="17"/>
  <c r="AV242" i="17"/>
  <c r="BA243" i="17"/>
  <c r="BU243" i="17"/>
  <c r="BU244" i="17"/>
  <c r="BU242" i="17"/>
  <c r="BU241" i="17"/>
  <c r="BV233" i="17"/>
  <c r="BV235" i="17"/>
  <c r="BA236" i="17"/>
  <c r="BV237" i="17"/>
  <c r="BA229" i="17"/>
  <c r="BV230" i="17"/>
  <c r="BV239" i="17"/>
  <c r="BA234" i="17"/>
  <c r="BA230" i="17"/>
  <c r="BA237" i="17"/>
  <c r="BA233" i="17"/>
  <c r="BA231" i="17"/>
  <c r="BA232" i="17"/>
  <c r="BV232" i="17"/>
  <c r="BV236" i="17"/>
  <c r="BV240" i="17"/>
  <c r="BV238" i="17"/>
  <c r="BV231" i="17"/>
  <c r="BA238" i="17"/>
  <c r="BA239" i="17"/>
  <c r="BA235" i="17"/>
  <c r="BV234" i="17"/>
  <c r="BA240" i="17"/>
  <c r="BV229" i="17"/>
  <c r="BA242" i="17"/>
  <c r="AS241" i="17"/>
  <c r="AZ242" i="17"/>
  <c r="AS244" i="17"/>
  <c r="D55" i="16"/>
  <c r="BL230" i="17"/>
  <c r="CG231" i="17"/>
  <c r="CG236" i="17"/>
  <c r="BL237" i="17"/>
  <c r="BL236" i="17"/>
  <c r="BL234" i="17"/>
  <c r="CG235" i="17"/>
  <c r="BL232" i="17"/>
  <c r="BL238" i="17"/>
  <c r="CG240" i="17"/>
  <c r="BL229" i="17"/>
  <c r="CG234" i="17"/>
  <c r="CG238" i="17"/>
  <c r="CG239" i="17"/>
  <c r="CG232" i="17"/>
  <c r="CG233" i="17"/>
  <c r="CG230" i="17"/>
  <c r="BL235" i="17"/>
  <c r="BL239" i="17"/>
  <c r="BL233" i="17"/>
  <c r="CG229" i="17"/>
  <c r="BL231" i="17"/>
  <c r="BL240" i="17"/>
  <c r="CG237" i="17"/>
  <c r="AZ241" i="17"/>
  <c r="D57" i="16"/>
  <c r="CF243" i="17"/>
  <c r="CF244" i="17"/>
  <c r="CF242" i="17"/>
  <c r="CF241" i="17"/>
  <c r="CF240" i="17"/>
  <c r="CF232" i="17"/>
  <c r="CF239" i="17"/>
  <c r="BK234" i="17"/>
  <c r="BK237" i="17"/>
  <c r="BK238" i="17"/>
  <c r="CF233" i="17"/>
  <c r="CF236" i="17"/>
  <c r="BK239" i="17"/>
  <c r="BK230" i="17"/>
  <c r="CF234" i="17"/>
  <c r="BK233" i="17"/>
  <c r="CF237" i="17"/>
  <c r="BK231" i="17"/>
  <c r="BK236" i="17"/>
  <c r="CF230" i="17"/>
  <c r="CF231" i="17"/>
  <c r="CF235" i="17"/>
  <c r="BK229" i="17"/>
  <c r="CF238" i="17"/>
  <c r="CF229" i="17"/>
  <c r="BK240" i="17"/>
  <c r="BK235" i="17"/>
  <c r="BK232" i="17"/>
  <c r="BW244" i="17"/>
  <c r="BW243" i="17"/>
  <c r="BW242" i="17"/>
  <c r="BW241" i="17"/>
  <c r="AU241" i="17"/>
  <c r="AY234" i="17"/>
  <c r="AY233" i="17"/>
  <c r="BT240" i="17"/>
  <c r="AY235" i="17"/>
  <c r="AY240" i="17"/>
  <c r="AY237" i="17"/>
  <c r="BT237" i="17"/>
  <c r="BT232" i="17"/>
  <c r="BT236" i="17"/>
  <c r="BT234" i="17"/>
  <c r="AY231" i="17"/>
  <c r="BT229" i="17"/>
  <c r="AY236" i="17"/>
  <c r="AY238" i="17"/>
  <c r="AY229" i="17"/>
  <c r="BT239" i="17"/>
  <c r="BT233" i="17"/>
  <c r="BT238" i="17"/>
  <c r="AY232" i="17"/>
  <c r="BT231" i="17"/>
  <c r="AY230" i="17"/>
  <c r="AY239" i="17"/>
  <c r="BT230" i="17"/>
  <c r="BT235" i="17"/>
  <c r="BG244" i="17"/>
  <c r="BZ246" i="17" l="1"/>
  <c r="BF246" i="17"/>
  <c r="J32" i="16"/>
  <c r="BE246" i="17"/>
  <c r="CI246" i="17"/>
  <c r="BB245" i="17"/>
  <c r="CX246" i="17"/>
  <c r="I57" i="16"/>
  <c r="I59" i="16"/>
  <c r="J42" i="16"/>
  <c r="I56" i="16"/>
  <c r="H68" i="16"/>
  <c r="H69" i="16"/>
  <c r="CX245" i="17"/>
  <c r="BZ245" i="17"/>
  <c r="I68" i="16"/>
  <c r="I71" i="16"/>
  <c r="F49" i="16"/>
  <c r="I58" i="16"/>
  <c r="BE245" i="17"/>
  <c r="CI245" i="17"/>
  <c r="I53" i="16"/>
  <c r="BF245" i="17"/>
  <c r="CA244" i="17"/>
  <c r="CA245" i="17"/>
  <c r="BB244" i="17"/>
  <c r="I38" i="16"/>
  <c r="I43" i="16" s="1"/>
  <c r="I47" i="16"/>
  <c r="J47" i="16" s="1"/>
  <c r="J36" i="16"/>
  <c r="I60" i="16"/>
  <c r="L62" i="16" s="1"/>
  <c r="I55" i="16"/>
  <c r="I69" i="16"/>
  <c r="X26" i="16"/>
  <c r="D43" i="16"/>
  <c r="F43" i="16" s="1"/>
  <c r="D72" i="16"/>
  <c r="I67" i="16"/>
  <c r="F59" i="16"/>
  <c r="F71" i="16"/>
  <c r="F67" i="16"/>
  <c r="E72" i="16"/>
  <c r="H53" i="16"/>
  <c r="CX236" i="17"/>
  <c r="CX230" i="17"/>
  <c r="CX235" i="17"/>
  <c r="CX239" i="17"/>
  <c r="CX237" i="17"/>
  <c r="CX238" i="17"/>
  <c r="CX231" i="17"/>
  <c r="CX240" i="17"/>
  <c r="CX234" i="17"/>
  <c r="CX229" i="17"/>
  <c r="CX232" i="17"/>
  <c r="CX233" i="17"/>
  <c r="BB241" i="17"/>
  <c r="BF244" i="17"/>
  <c r="BE244" i="17"/>
  <c r="H56" i="16" s="1"/>
  <c r="CX244" i="17"/>
  <c r="H67" i="16"/>
  <c r="CX243" i="17"/>
  <c r="CX241" i="17"/>
  <c r="CX242" i="17"/>
  <c r="H71" i="16"/>
  <c r="F53" i="16"/>
  <c r="CI239" i="17"/>
  <c r="CI234" i="17"/>
  <c r="CI240" i="17"/>
  <c r="CI231" i="17"/>
  <c r="CI232" i="17"/>
  <c r="CI236" i="17"/>
  <c r="CI233" i="17"/>
  <c r="CI230" i="17"/>
  <c r="CI235" i="17"/>
  <c r="CI238" i="17"/>
  <c r="CI237" i="17"/>
  <c r="CI229" i="17"/>
  <c r="BB243" i="17"/>
  <c r="H58" i="16" s="1"/>
  <c r="E58" i="16"/>
  <c r="F58" i="16" s="1"/>
  <c r="CA242" i="17"/>
  <c r="CA241" i="17"/>
  <c r="CA243" i="17"/>
  <c r="BF241" i="17"/>
  <c r="CI241" i="17"/>
  <c r="CI243" i="17"/>
  <c r="CI242" i="17"/>
  <c r="F60" i="16"/>
  <c r="E56" i="16"/>
  <c r="F56" i="16" s="1"/>
  <c r="BE243" i="17"/>
  <c r="H59" i="16"/>
  <c r="CI244" i="17"/>
  <c r="H55" i="16"/>
  <c r="BF242" i="17"/>
  <c r="BE237" i="17"/>
  <c r="BZ232" i="17"/>
  <c r="BZ229" i="17"/>
  <c r="BE240" i="17"/>
  <c r="BE234" i="17"/>
  <c r="BE239" i="17"/>
  <c r="BZ234" i="17"/>
  <c r="BZ236" i="17"/>
  <c r="BE233" i="17"/>
  <c r="BZ240" i="17"/>
  <c r="BZ237" i="17"/>
  <c r="BZ238" i="17"/>
  <c r="BZ231" i="17"/>
  <c r="BE230" i="17"/>
  <c r="BE229" i="17"/>
  <c r="BE238" i="17"/>
  <c r="BZ235" i="17"/>
  <c r="BE232" i="17"/>
  <c r="BE236" i="17"/>
  <c r="BZ233" i="17"/>
  <c r="BZ230" i="17"/>
  <c r="BE235" i="17"/>
  <c r="BZ239" i="17"/>
  <c r="BE231" i="17"/>
  <c r="BB242" i="17"/>
  <c r="CA239" i="17"/>
  <c r="CA238" i="17"/>
  <c r="BF239" i="17"/>
  <c r="CA236" i="17"/>
  <c r="CA230" i="17"/>
  <c r="BF237" i="17"/>
  <c r="BF232" i="17"/>
  <c r="BF230" i="17"/>
  <c r="BF229" i="17"/>
  <c r="BF238" i="17"/>
  <c r="BF234" i="17"/>
  <c r="CA233" i="17"/>
  <c r="CA232" i="17"/>
  <c r="CA235" i="17"/>
  <c r="BF236" i="17"/>
  <c r="CA234" i="17"/>
  <c r="CA231" i="17"/>
  <c r="CA229" i="17"/>
  <c r="BF233" i="17"/>
  <c r="CA240" i="17"/>
  <c r="BF235" i="17"/>
  <c r="BF240" i="17"/>
  <c r="BF231" i="17"/>
  <c r="CA237" i="17"/>
  <c r="F55" i="16"/>
  <c r="BF243" i="17"/>
  <c r="E57" i="16"/>
  <c r="F57" i="16" s="1"/>
  <c r="BZ244" i="17"/>
  <c r="BZ242" i="17"/>
  <c r="BZ243" i="17"/>
  <c r="BZ241" i="17"/>
  <c r="D61" i="16"/>
  <c r="D62" i="16" s="1"/>
  <c r="BB234" i="17"/>
  <c r="BW235" i="17"/>
  <c r="BW240" i="17"/>
  <c r="BB238" i="17"/>
  <c r="BW229" i="17"/>
  <c r="BB231" i="17"/>
  <c r="BB236" i="17"/>
  <c r="BW236" i="17"/>
  <c r="BW232" i="17"/>
  <c r="BB233" i="17"/>
  <c r="BB229" i="17"/>
  <c r="BB232" i="17"/>
  <c r="BW231" i="17"/>
  <c r="BW230" i="17"/>
  <c r="BW239" i="17"/>
  <c r="BW234" i="17"/>
  <c r="BB230" i="17"/>
  <c r="BB235" i="17"/>
  <c r="BW237" i="17"/>
  <c r="BW233" i="17"/>
  <c r="BB240" i="17"/>
  <c r="BB237" i="17"/>
  <c r="BW238" i="17"/>
  <c r="BB239" i="17"/>
  <c r="BE241" i="17"/>
  <c r="H60" i="16"/>
  <c r="BE242" i="17"/>
  <c r="J59" i="16" l="1"/>
  <c r="J60" i="16"/>
  <c r="J56" i="16"/>
  <c r="J69" i="16"/>
  <c r="J68" i="16"/>
  <c r="J58" i="16"/>
  <c r="J71" i="16"/>
  <c r="H57" i="16"/>
  <c r="J57" i="16" s="1"/>
  <c r="J53" i="16"/>
  <c r="J38" i="16"/>
  <c r="I49" i="16"/>
  <c r="J49" i="16" s="1"/>
  <c r="I61" i="16"/>
  <c r="I62" i="16" s="1"/>
  <c r="I72" i="16"/>
  <c r="F72" i="16"/>
  <c r="J67" i="16"/>
  <c r="H72" i="16"/>
  <c r="J55" i="16"/>
  <c r="E61" i="16"/>
  <c r="H61" i="16" l="1"/>
  <c r="H62" i="16" s="1"/>
  <c r="J62" i="16" s="1"/>
  <c r="J72" i="16"/>
  <c r="F61" i="16"/>
  <c r="E62" i="16"/>
  <c r="F62" i="16" s="1"/>
  <c r="H24" i="16"/>
  <c r="J61" i="16" l="1"/>
  <c r="Y24" i="16"/>
  <c r="H41" i="16"/>
  <c r="J41" i="16" s="1"/>
  <c r="D296" i="17"/>
  <c r="D297" i="17" s="1"/>
  <c r="H26" i="16"/>
  <c r="J24" i="16"/>
  <c r="H43" i="16" l="1"/>
  <c r="J43" i="16" s="1"/>
  <c r="J26" i="16"/>
</calcChain>
</file>

<file path=xl/sharedStrings.xml><?xml version="1.0" encoding="utf-8"?>
<sst xmlns="http://schemas.openxmlformats.org/spreadsheetml/2006/main" count="606" uniqueCount="234">
  <si>
    <t>International</t>
  </si>
  <si>
    <t>Domestic</t>
  </si>
  <si>
    <t>Total</t>
  </si>
  <si>
    <t>Other</t>
  </si>
  <si>
    <t>This month:</t>
  </si>
  <si>
    <t>Last Year:</t>
  </si>
  <si>
    <t>Holiday</t>
  </si>
  <si>
    <t>Business/Conference</t>
  </si>
  <si>
    <t>Australia</t>
  </si>
  <si>
    <t>NZ</t>
  </si>
  <si>
    <t>UK/EU</t>
  </si>
  <si>
    <t>Asia</t>
  </si>
  <si>
    <t>Pacific Islands</t>
  </si>
  <si>
    <t>International Passengers</t>
  </si>
  <si>
    <t>Domestic Passengers</t>
  </si>
  <si>
    <t>Current</t>
  </si>
  <si>
    <t>Previous</t>
  </si>
  <si>
    <t>% Change</t>
  </si>
  <si>
    <t>Rolling</t>
  </si>
  <si>
    <t>month</t>
  </si>
  <si>
    <t>(month)</t>
  </si>
  <si>
    <t>YTD</t>
  </si>
  <si>
    <t>12 month</t>
  </si>
  <si>
    <t>in rolling</t>
  </si>
  <si>
    <t>total</t>
  </si>
  <si>
    <t>Passenger Movements</t>
  </si>
  <si>
    <t>Average Load Factors</t>
  </si>
  <si>
    <t>International load factor</t>
  </si>
  <si>
    <t>Domestic load factor</t>
  </si>
  <si>
    <t>Overall load factor</t>
  </si>
  <si>
    <t>New Zealand</t>
  </si>
  <si>
    <t>North America</t>
  </si>
  <si>
    <t>Visit Friends/Relatives</t>
  </si>
  <si>
    <t>Total Overseas</t>
  </si>
  <si>
    <t>Departures by country of next residence</t>
  </si>
  <si>
    <t>Current month</t>
  </si>
  <si>
    <t>Total Passenger Movements</t>
  </si>
  <si>
    <t>Aircraft Movements</t>
  </si>
  <si>
    <t>Total Aircraft Movements</t>
  </si>
  <si>
    <t>Capacity</t>
  </si>
  <si>
    <t>International Seat Capacity</t>
  </si>
  <si>
    <t>Domestic Seat Capacity</t>
  </si>
  <si>
    <t>Total Capacity</t>
  </si>
  <si>
    <t>International Arrivals</t>
  </si>
  <si>
    <t>Purpose of Visit*</t>
  </si>
  <si>
    <t>Overseas</t>
  </si>
  <si>
    <t>Pax Total</t>
  </si>
  <si>
    <t>Seat Total</t>
  </si>
  <si>
    <t>Intl</t>
  </si>
  <si>
    <t>Rolling 12 month Pax Total</t>
  </si>
  <si>
    <t>Rolling 12 month Seat Total</t>
  </si>
  <si>
    <t>YTD Pax Total</t>
  </si>
  <si>
    <t>First month of current year</t>
  </si>
  <si>
    <t>First month of previous year</t>
  </si>
  <si>
    <t>YTD Seat Total</t>
  </si>
  <si>
    <t>Dom</t>
  </si>
  <si>
    <t>Int</t>
  </si>
  <si>
    <t>Movements</t>
  </si>
  <si>
    <t>Rolling 12 month Movements Total</t>
  </si>
  <si>
    <t>YTD Movements Total</t>
  </si>
  <si>
    <t>Rolling 12 month Movements</t>
  </si>
  <si>
    <t>YTD Movements</t>
  </si>
  <si>
    <t>INTPAX</t>
  </si>
  <si>
    <t>INTMOVE</t>
  </si>
  <si>
    <t>INTSEAT</t>
  </si>
  <si>
    <t>INTROLLPAX</t>
  </si>
  <si>
    <t>INTROLLMOVE</t>
  </si>
  <si>
    <t>INTROLLSEAT</t>
  </si>
  <si>
    <t>INTYTDPAX</t>
  </si>
  <si>
    <t>INTYTDMOVE</t>
  </si>
  <si>
    <t>INTYTDSEAT</t>
  </si>
  <si>
    <t>DOMPAX</t>
  </si>
  <si>
    <t>DOMMOVE</t>
  </si>
  <si>
    <t>DOMSEAT</t>
  </si>
  <si>
    <t>DOMROLLPAX</t>
  </si>
  <si>
    <t>DOMROLLMOVE</t>
  </si>
  <si>
    <t>DOMROLLSEAT</t>
  </si>
  <si>
    <t>DOMYTDPAX</t>
  </si>
  <si>
    <t>DOMYTDMOVE</t>
  </si>
  <si>
    <t>DOMYTDSEAT</t>
  </si>
  <si>
    <t>ASIA</t>
  </si>
  <si>
    <t>AUST</t>
  </si>
  <si>
    <t>EURO</t>
  </si>
  <si>
    <t>OTHER</t>
  </si>
  <si>
    <t>PAC</t>
  </si>
  <si>
    <t>NTH AM</t>
  </si>
  <si>
    <t>Arrivals</t>
  </si>
  <si>
    <t xml:space="preserve">Rolling 12 month </t>
  </si>
  <si>
    <t>HOL/VAC</t>
  </si>
  <si>
    <t>FRI/REL</t>
  </si>
  <si>
    <t>EDU/MED</t>
  </si>
  <si>
    <t>BUS/CON</t>
  </si>
  <si>
    <t>OTH</t>
  </si>
  <si>
    <t>ASIA2</t>
  </si>
  <si>
    <t>AUST2</t>
  </si>
  <si>
    <t>EURO2</t>
  </si>
  <si>
    <t>NZ2</t>
  </si>
  <si>
    <t>OTHER2</t>
  </si>
  <si>
    <t>PAC2</t>
  </si>
  <si>
    <t>NTH AM2</t>
  </si>
  <si>
    <t>ASIA3</t>
  </si>
  <si>
    <t>AUST3</t>
  </si>
  <si>
    <t>EURO3</t>
  </si>
  <si>
    <t>NZ3</t>
  </si>
  <si>
    <t>OTHER3</t>
  </si>
  <si>
    <t>PAC3</t>
  </si>
  <si>
    <t>NTH AM3</t>
  </si>
  <si>
    <t>HOL/VAC2</t>
  </si>
  <si>
    <t>FRI/REL2</t>
  </si>
  <si>
    <t>EDU/MED2</t>
  </si>
  <si>
    <t>OTH2</t>
  </si>
  <si>
    <t>HOL/VAC3</t>
  </si>
  <si>
    <t>FRI/REL3</t>
  </si>
  <si>
    <t>EDU/MED3</t>
  </si>
  <si>
    <t>OTH3</t>
  </si>
  <si>
    <t>BUS/CON2</t>
  </si>
  <si>
    <t>BUS/CON3</t>
  </si>
  <si>
    <t>Last Country of Residence*</t>
  </si>
  <si>
    <t>International Visitors Arrivals</t>
  </si>
  <si>
    <t>S-E ASIA</t>
  </si>
  <si>
    <t>N-E ASIA</t>
  </si>
  <si>
    <t>S &amp; C ASIA</t>
  </si>
  <si>
    <t>ASIA TOTAL</t>
  </si>
  <si>
    <t>N-W EUROPE</t>
  </si>
  <si>
    <t>S-E EUROPE</t>
  </si>
  <si>
    <t>EUROPE TOTAL</t>
  </si>
  <si>
    <t>N AMER</t>
  </si>
  <si>
    <t>S AMER</t>
  </si>
  <si>
    <t>CENT AMER &amp; CARIB</t>
  </si>
  <si>
    <t>AMER TOTAL</t>
  </si>
  <si>
    <t>N AFRICA &amp; MIDDLE EAST</t>
  </si>
  <si>
    <t>SUB-SAHARAN AFRICA</t>
  </si>
  <si>
    <t>OCEANIA &amp; ANTARCTICA</t>
  </si>
  <si>
    <t>S-E ASIA2</t>
  </si>
  <si>
    <t>N-E ASIA2</t>
  </si>
  <si>
    <t>S &amp; C ASIA2</t>
  </si>
  <si>
    <t>ASIA TOTAL2</t>
  </si>
  <si>
    <t>N-W EUROPE2</t>
  </si>
  <si>
    <t>S-E EUROPE2</t>
  </si>
  <si>
    <t>EUROPE TOTAL2</t>
  </si>
  <si>
    <t>N AMER2</t>
  </si>
  <si>
    <t>S AMER2</t>
  </si>
  <si>
    <t>CENT AMER &amp; CARIB2</t>
  </si>
  <si>
    <t>AMER TOTAL2</t>
  </si>
  <si>
    <t>N AFRICA &amp; MIDDLE EAST2</t>
  </si>
  <si>
    <t>SUB-SAHARAN AFRICA2</t>
  </si>
  <si>
    <t>OCEANIA &amp; ANTARCTICA2</t>
  </si>
  <si>
    <t>S-E ASIA3</t>
  </si>
  <si>
    <t>N-E ASIA3</t>
  </si>
  <si>
    <t>S &amp; C ASIA3</t>
  </si>
  <si>
    <t>ASIA TOTAL3</t>
  </si>
  <si>
    <t>N-W EUROPE3</t>
  </si>
  <si>
    <t>S-E EUROPE3</t>
  </si>
  <si>
    <t>EUROPE TOTAL3</t>
  </si>
  <si>
    <t>N AMER3</t>
  </si>
  <si>
    <t>S AMER3</t>
  </si>
  <si>
    <t>CENT AMER &amp; CARIB3</t>
  </si>
  <si>
    <t>AMER TOTAL3</t>
  </si>
  <si>
    <t>N AFRICA &amp; MIDDLE EAST3</t>
  </si>
  <si>
    <t>SUB-SAHARAN AFRICA3</t>
  </si>
  <si>
    <t>OCEANIA &amp; ANTARCTICA3</t>
  </si>
  <si>
    <t>Europe</t>
  </si>
  <si>
    <t>OTHERS</t>
  </si>
  <si>
    <t>OTHERS3</t>
  </si>
  <si>
    <t>OTHERS2</t>
  </si>
  <si>
    <t>* The international arrival information is based on a sample and only represents passengers flying international directly to Wellington Airport (excludes visitors connecting domestically via Auckland/Christchurch).</t>
  </si>
  <si>
    <t>year's month</t>
  </si>
  <si>
    <t>Total International Arrivals</t>
  </si>
  <si>
    <t>Total International Visitors Arrivals</t>
  </si>
  <si>
    <t>This monthly traffic update from Wellington International Airport Limited (WIAL) is generated with assistance and data from Statistics New Zealand, the New Zealand Customs Service, Airways New Zealand, Immigration New Zealand flight operators. This document is intended for information purposes. The data provided herein has not been subject to independent audit. No guarantees are given as to the completeness and accuracy of the data. WIAL (by its officers, agents or employees) will not be liable for any loss suffered by any person relying or acting upon this information or analysis thereof.</t>
  </si>
  <si>
    <t>Educational/Medical</t>
  </si>
  <si>
    <t>Current Month Adj</t>
  </si>
  <si>
    <t>Prior Month Adj</t>
  </si>
  <si>
    <t>Prior month 12m</t>
  </si>
  <si>
    <t>Expected current month</t>
  </si>
  <si>
    <t>12m Adj</t>
  </si>
  <si>
    <t>Prior 12m Adj</t>
  </si>
  <si>
    <t xml:space="preserve">Variance  for 12 month </t>
  </si>
  <si>
    <t xml:space="preserve">Variance for prior month </t>
  </si>
  <si>
    <t>To calc rolling pax</t>
  </si>
  <si>
    <t>intl</t>
  </si>
  <si>
    <t>dom</t>
  </si>
  <si>
    <t>pax</t>
  </si>
  <si>
    <t>flights</t>
  </si>
  <si>
    <t>capacity</t>
  </si>
  <si>
    <t>Variance</t>
  </si>
  <si>
    <t>= agreed to PDF on website</t>
  </si>
  <si>
    <t>&lt;Marketing Copy&gt; rolling</t>
  </si>
  <si>
    <t>Nov23 rolling</t>
  </si>
  <si>
    <t>= PDF to be uploaded to website</t>
  </si>
  <si>
    <t>Agrees to &lt;Marketing Copy&gt; and Nov MTD</t>
  </si>
  <si>
    <t>Oct YTD pax above</t>
  </si>
  <si>
    <t>per pax cube/PDF</t>
  </si>
  <si>
    <t>missing from above</t>
  </si>
  <si>
    <t>domestic</t>
  </si>
  <si>
    <t>seats</t>
  </si>
  <si>
    <t>total pax</t>
  </si>
  <si>
    <t>Oct23 rolling</t>
  </si>
  <si>
    <t>Dec23 rolling</t>
  </si>
  <si>
    <t>Consistency check</t>
  </si>
  <si>
    <t>Jan24 rolling</t>
  </si>
  <si>
    <t>Feb24 rolling</t>
  </si>
  <si>
    <t>Agrees to &lt;Marketing Copy&gt; for Dec23</t>
  </si>
  <si>
    <t>Apr24 rolling</t>
  </si>
  <si>
    <t>Mar24 rolling</t>
  </si>
  <si>
    <t>Data from MTD powerBI report</t>
  </si>
  <si>
    <t>Variance to powerBI</t>
  </si>
  <si>
    <t>Full powerBI data:</t>
  </si>
  <si>
    <t>PowerBI pax</t>
  </si>
  <si>
    <t>Market report pax</t>
  </si>
  <si>
    <t>IFT pack Mar24</t>
  </si>
  <si>
    <t>monthly traffic stats excel</t>
  </si>
  <si>
    <t>May24 rolling</t>
  </si>
  <si>
    <t>Jun24 rolling</t>
  </si>
  <si>
    <t>Jul24 rolling</t>
  </si>
  <si>
    <t>Aug24 rolling</t>
  </si>
  <si>
    <t>Note for Aug24: Missing 1x Adelaide flight</t>
  </si>
  <si>
    <t>Pax intl</t>
  </si>
  <si>
    <t>Flights intl</t>
  </si>
  <si>
    <t>Seats intl</t>
  </si>
  <si>
    <t>Sep24 rolling</t>
  </si>
  <si>
    <t>Oct24 rolling</t>
  </si>
  <si>
    <t>Nov24 rolling</t>
  </si>
  <si>
    <t>Dec24 rolling</t>
  </si>
  <si>
    <t>Jan25 rolling</t>
  </si>
  <si>
    <t>Feb25 rolling</t>
  </si>
  <si>
    <t>Mar25 rolling</t>
  </si>
  <si>
    <t>April25 rolling</t>
  </si>
  <si>
    <t>May25 rolling</t>
  </si>
  <si>
    <t>June25 rolling</t>
  </si>
  <si>
    <t>July25 rolling</t>
  </si>
  <si>
    <t>August25 rolling</t>
  </si>
  <si>
    <t>September 25 rolling</t>
  </si>
  <si>
    <t>September25 rolling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</si>
</sst>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2">
    <numFmt numFmtId="44" formatCode="_-&quot;$&quot;* #,##0.00_-;\-&quot;$&quot;* #,##0.00_-;_-&quot;$&quot;* &quot;-&quot;??_-;_-@_-"/>
    <numFmt numFmtId="43" formatCode="_-* #,##0.00_-;\-* #,##0.00_-;_-* &quot;-&quot;??_-;_-@_-"/>
    <numFmt numFmtId="164" formatCode="0.0%"/>
    <numFmt numFmtId="165" formatCode="mmm\ \'yy"/>
    <numFmt numFmtId="166" formatCode="_-* #,##0_-;\-* #,##0_-;_-* &quot;-&quot;??_-;_-@_-"/>
    <numFmt numFmtId="167" formatCode="mmmm\ yyyy"/>
    <numFmt numFmtId="168" formatCode="_(* #,##0.00_);_(* \(#,##0.00\);_(* &quot;-&quot;??_);_(@_)"/>
    <numFmt numFmtId="169" formatCode="#,##0;[Red]\(#,##0\)"/>
    <numFmt numFmtId="170" formatCode="_([$-1409]d\ mmmm\ yyyy;_(@"/>
    <numFmt numFmtId="171" formatCode="_(@_)"/>
    <numFmt numFmtId="172" formatCode="_(* #,##0_);_(* \(#,##0\);_(* &quot;–&quot;??_);_(* @_)"/>
    <numFmt numFmtId="173" formatCode="_(* #,##0.0_);_(* \(#,##0.0\);_(* &quot;–&quot;???_);_(* @_)"/>
  </numFmts>
  <fonts count="81">
    <font>
      <sz val="10"/>
      <name val="Arial"/>
    </font>
    <font>
      <sz val="11"/>
      <color theme="1"/>
      <name val="Calibri"/>
      <family val="2"/>
      <scheme val="minor"/>
    </font>
    <font>
      <sz val="10"/>
      <name val="Arial"/>
      <family val="2"/>
    </font>
    <font>
      <sz val="10"/>
      <name val="Verdana"/>
      <family val="2"/>
    </font>
    <font>
      <sz val="8"/>
      <name val="Arial"/>
      <family val="2"/>
    </font>
    <font>
      <sz val="10"/>
      <name val="Arial"/>
      <family val="2"/>
    </font>
    <font>
      <b/>
      <sz val="10"/>
      <name val="Arial"/>
      <family val="2"/>
    </font>
    <font>
      <b/>
      <sz val="22"/>
      <name val="Arial"/>
      <family val="2"/>
    </font>
    <font>
      <sz val="22"/>
      <name val="Arial"/>
      <family val="2"/>
    </font>
    <font>
      <sz val="14"/>
      <name val="Arial"/>
      <family val="2"/>
    </font>
    <font>
      <sz val="6"/>
      <name val="Arial"/>
      <family val="2"/>
    </font>
    <font>
      <sz val="9"/>
      <name val="Optimum"/>
    </font>
    <font>
      <sz val="12"/>
      <name val="Optimum"/>
    </font>
    <font>
      <b/>
      <sz val="12"/>
      <name val="Verdana"/>
      <family val="2"/>
    </font>
    <font>
      <sz val="12"/>
      <name val="Verdana"/>
      <family val="2"/>
    </font>
    <font>
      <sz val="26"/>
      <name val="Arial"/>
      <family val="2"/>
    </font>
    <font>
      <sz val="10"/>
      <name val="Arial Narrow"/>
      <family val="2"/>
    </font>
    <font>
      <b/>
      <sz val="14"/>
      <name val="Arial Narrow"/>
      <family val="2"/>
    </font>
    <font>
      <b/>
      <sz val="10"/>
      <name val="Arial Narrow"/>
      <family val="2"/>
    </font>
    <font>
      <i/>
      <sz val="10"/>
      <name val="Arial Narrow"/>
      <family val="2"/>
    </font>
    <font>
      <sz val="12"/>
      <name val="Arial Narrow"/>
      <family val="2"/>
    </font>
    <font>
      <sz val="14"/>
      <name val="Arial Narrow"/>
      <family val="2"/>
    </font>
    <font>
      <sz val="16"/>
      <name val="Arial"/>
      <family val="2"/>
    </font>
    <font>
      <b/>
      <sz val="16"/>
      <name val="Arial Narrow"/>
      <family val="2"/>
    </font>
    <font>
      <sz val="16"/>
      <name val="Arial Narrow"/>
      <family val="2"/>
    </font>
    <font>
      <sz val="22"/>
      <name val="Arial Narrow"/>
      <family val="2"/>
    </font>
    <font>
      <b/>
      <sz val="14"/>
      <name val="Arial"/>
      <family val="2"/>
    </font>
    <font>
      <sz val="10"/>
      <name val="Arial"/>
      <family val="2"/>
    </font>
    <font>
      <u/>
      <sz val="10"/>
      <name val="Verdana"/>
      <family val="2"/>
    </font>
    <font>
      <b/>
      <sz val="10"/>
      <name val="Verdana"/>
      <family val="2"/>
    </font>
    <font>
      <sz val="10"/>
      <name val="Arial"/>
      <family val="2"/>
    </font>
    <font>
      <u/>
      <sz val="10"/>
      <name val="Arial"/>
      <family val="2"/>
    </font>
    <font>
      <b/>
      <sz val="16"/>
      <name val="Arial"/>
      <family val="2"/>
    </font>
    <font>
      <sz val="10"/>
      <name val="Arial"/>
      <family val="2"/>
    </font>
    <font>
      <sz val="11"/>
      <color theme="1"/>
      <name val="Calibri"/>
      <family val="2"/>
      <scheme val="minor"/>
    </font>
    <font>
      <sz val="10"/>
      <color theme="1"/>
      <name val="Arial"/>
      <family val="2"/>
    </font>
    <font>
      <sz val="10"/>
      <color theme="0"/>
      <name val="Arial"/>
      <family val="2"/>
    </font>
    <font>
      <sz val="10"/>
      <color rgb="FF9C0006"/>
      <name val="Arial"/>
      <family val="2"/>
    </font>
    <font>
      <b/>
      <sz val="10"/>
      <color rgb="FFFA7D00"/>
      <name val="Arial"/>
      <family val="2"/>
    </font>
    <font>
      <b/>
      <sz val="10"/>
      <color theme="0"/>
      <name val="Arial"/>
      <family val="2"/>
    </font>
    <font>
      <sz val="10"/>
      <color theme="1"/>
      <name val="Cambria"/>
      <family val="1"/>
      <scheme val="major"/>
    </font>
    <font>
      <sz val="10"/>
      <color theme="1"/>
      <name val="Calibri"/>
      <family val="4"/>
      <scheme val="minor"/>
    </font>
    <font>
      <sz val="10"/>
      <color theme="8"/>
      <name val="Calibri"/>
      <family val="4"/>
      <scheme val="minor"/>
    </font>
    <font>
      <b/>
      <sz val="13"/>
      <color theme="4"/>
      <name val="Calibri"/>
      <family val="4"/>
      <scheme val="minor"/>
    </font>
    <font>
      <i/>
      <sz val="10"/>
      <color rgb="FF7F7F7F"/>
      <name val="Arial"/>
      <family val="2"/>
    </font>
    <font>
      <i/>
      <sz val="8"/>
      <color theme="1"/>
      <name val="Calibri"/>
      <family val="4"/>
      <scheme val="minor"/>
    </font>
    <font>
      <sz val="10"/>
      <color rgb="FF006100"/>
      <name val="Arial"/>
      <family val="2"/>
    </font>
    <font>
      <b/>
      <sz val="15"/>
      <color theme="3"/>
      <name val="Arial"/>
      <family val="2"/>
    </font>
    <font>
      <b/>
      <sz val="12"/>
      <color theme="1"/>
      <name val="Cambria"/>
      <family val="1"/>
      <scheme val="major"/>
    </font>
    <font>
      <b/>
      <sz val="13"/>
      <color theme="3"/>
      <name val="Arial"/>
      <family val="2"/>
    </font>
    <font>
      <b/>
      <sz val="11"/>
      <color theme="3"/>
      <name val="Arial"/>
      <family val="2"/>
    </font>
    <font>
      <b/>
      <sz val="10"/>
      <color theme="1"/>
      <name val="Cambria"/>
      <family val="1"/>
      <scheme val="major"/>
    </font>
    <font>
      <sz val="10"/>
      <color rgb="FF3F3F76"/>
      <name val="Arial"/>
      <family val="2"/>
    </font>
    <font>
      <b/>
      <sz val="13"/>
      <color theme="1"/>
      <name val="Cambria"/>
      <family val="1"/>
      <scheme val="major"/>
    </font>
    <font>
      <b/>
      <sz val="10"/>
      <color theme="1"/>
      <name val="Calibri"/>
      <family val="4"/>
      <scheme val="minor"/>
    </font>
    <font>
      <sz val="10"/>
      <color rgb="FFFA7D00"/>
      <name val="Arial"/>
      <family val="2"/>
    </font>
    <font>
      <sz val="10"/>
      <color rgb="FF9C6500"/>
      <name val="Arial"/>
      <family val="2"/>
    </font>
    <font>
      <b/>
      <sz val="10"/>
      <color rgb="FF3F3F3F"/>
      <name val="Arial"/>
      <family val="2"/>
    </font>
    <font>
      <sz val="8"/>
      <color theme="1"/>
      <name val="Cambria"/>
      <family val="1"/>
      <scheme val="major"/>
    </font>
    <font>
      <b/>
      <sz val="18"/>
      <color theme="3"/>
      <name val="Cambria"/>
      <family val="2"/>
      <scheme val="major"/>
    </font>
    <font>
      <b/>
      <sz val="10"/>
      <color theme="1"/>
      <name val="Arial"/>
      <family val="2"/>
    </font>
    <font>
      <sz val="10"/>
      <color rgb="FFFF0000"/>
      <name val="Arial"/>
      <family val="2"/>
    </font>
    <font>
      <sz val="10"/>
      <color theme="0" tint="-0.14999847407452621"/>
      <name val="Arial"/>
      <family val="2"/>
    </font>
    <font>
      <sz val="16"/>
      <color theme="1"/>
      <name val="Arial Narrow"/>
      <family val="2"/>
    </font>
    <font>
      <sz val="16"/>
      <color theme="0"/>
      <name val="Arial Narrow"/>
      <family val="2"/>
    </font>
    <font>
      <b/>
      <sz val="22"/>
      <color theme="0"/>
      <name val="Arial Narrow"/>
      <family val="2"/>
    </font>
    <font>
      <sz val="22"/>
      <color theme="0"/>
      <name val="Arial Narrow"/>
      <family val="2"/>
    </font>
    <font>
      <b/>
      <sz val="22"/>
      <color theme="0"/>
      <name val="Arial"/>
      <family val="2"/>
    </font>
    <font>
      <sz val="14"/>
      <color theme="0"/>
      <name val="Arial"/>
      <family val="2"/>
    </font>
    <font>
      <sz val="14"/>
      <color theme="0"/>
      <name val="Arial Narrow"/>
      <family val="2"/>
    </font>
    <font>
      <sz val="10"/>
      <color theme="0"/>
      <name val="Arial Narrow"/>
      <family val="2"/>
    </font>
    <font>
      <b/>
      <sz val="16"/>
      <color rgb="FFC00000"/>
      <name val="Arial Narrow"/>
      <family val="2"/>
    </font>
    <font>
      <b/>
      <sz val="16"/>
      <color rgb="FFC00000"/>
      <name val="Arial"/>
      <family val="2"/>
    </font>
    <font>
      <b/>
      <u/>
      <sz val="16"/>
      <color theme="0"/>
      <name val="Arial"/>
      <family val="2"/>
    </font>
    <font>
      <b/>
      <sz val="16"/>
      <color theme="0"/>
      <name val="Arial"/>
      <family val="2"/>
    </font>
    <font>
      <sz val="16"/>
      <color theme="0"/>
      <name val="Arial"/>
      <family val="2"/>
    </font>
    <font>
      <sz val="22"/>
      <color theme="0"/>
      <name val="Arial"/>
      <family val="2"/>
    </font>
    <font>
      <b/>
      <sz val="16"/>
      <color theme="1"/>
      <name val="Arial"/>
      <family val="2"/>
    </font>
    <font>
      <sz val="16"/>
      <color theme="1"/>
      <name val="Arial"/>
      <family val="2"/>
    </font>
    <font>
      <sz val="22"/>
      <color theme="1"/>
      <name val="Arial"/>
      <family val="2"/>
    </font>
    <font>
      <b/>
      <sz val="28"/>
      <color theme="0"/>
      <name val="Arial Narrow"/>
      <family val="2"/>
    </font>
  </fonts>
  <fills count="50">
    <fill>
      <patternFill patternType="none"/>
    </fill>
    <fill>
      <patternFill patternType="gray125"/>
    </fill>
    <fill>
      <patternFill patternType="solid">
        <fgColor indexed="9"/>
        <bgColor indexed="64"/>
      </patternFill>
    </fill>
    <fill>
      <patternFill patternType="solid">
        <fgColor indexed="43"/>
        <bgColor indexed="64"/>
      </patternFill>
    </fill>
    <fill>
      <patternFill patternType="solid">
        <fgColor theme="4" tint="0.79998168889431442"/>
        <bgColor indexed="65"/>
      </patternFill>
    </fill>
    <fill>
      <patternFill patternType="solid">
        <fgColor theme="5" tint="0.79998168889431442"/>
        <bgColor indexed="65"/>
      </patternFill>
    </fill>
    <fill>
      <patternFill patternType="solid">
        <fgColor theme="6" tint="0.79998168889431442"/>
        <bgColor indexed="65"/>
      </patternFill>
    </fill>
    <fill>
      <patternFill patternType="solid">
        <fgColor theme="7" tint="0.79998168889431442"/>
        <bgColor indexed="65"/>
      </patternFill>
    </fill>
    <fill>
      <patternFill patternType="solid">
        <fgColor theme="8" tint="0.79998168889431442"/>
        <bgColor indexed="65"/>
      </patternFill>
    </fill>
    <fill>
      <patternFill patternType="solid">
        <fgColor theme="9" tint="0.79998168889431442"/>
        <bgColor indexed="65"/>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tint="0.59999389629810485"/>
        <bgColor indexed="65"/>
      </patternFill>
    </fill>
    <fill>
      <patternFill patternType="solid">
        <fgColor theme="4" tint="0.39997558519241921"/>
        <bgColor indexed="65"/>
      </patternFill>
    </fill>
    <fill>
      <patternFill patternType="solid">
        <fgColor theme="5" tint="0.39997558519241921"/>
        <bgColor indexed="65"/>
      </patternFill>
    </fill>
    <fill>
      <patternFill patternType="solid">
        <fgColor theme="6" tint="0.39997558519241921"/>
        <bgColor indexed="65"/>
      </patternFill>
    </fill>
    <fill>
      <patternFill patternType="solid">
        <fgColor theme="7" tint="0.39997558519241921"/>
        <bgColor indexed="65"/>
      </patternFill>
    </fill>
    <fill>
      <patternFill patternType="solid">
        <fgColor theme="8" tint="0.39997558519241921"/>
        <bgColor indexed="65"/>
      </patternFill>
    </fill>
    <fill>
      <patternFill patternType="solid">
        <fgColor theme="9" tint="0.39997558519241921"/>
        <bgColor indexed="65"/>
      </patternFill>
    </fill>
    <fill>
      <patternFill patternType="solid">
        <fgColor theme="4"/>
      </patternFill>
    </fill>
    <fill>
      <patternFill patternType="solid">
        <fgColor theme="5"/>
      </patternFill>
    </fill>
    <fill>
      <patternFill patternType="solid">
        <fgColor theme="6"/>
      </patternFill>
    </fill>
    <fill>
      <patternFill patternType="solid">
        <fgColor theme="7"/>
      </patternFill>
    </fill>
    <fill>
      <patternFill patternType="solid">
        <fgColor theme="8"/>
      </patternFill>
    </fill>
    <fill>
      <patternFill patternType="solid">
        <fgColor theme="9"/>
      </patternFill>
    </fill>
    <fill>
      <patternFill patternType="solid">
        <fgColor rgb="FFFFC7CE"/>
      </patternFill>
    </fill>
    <fill>
      <patternFill patternType="solid">
        <fgColor rgb="FFF2F2F2"/>
      </patternFill>
    </fill>
    <fill>
      <patternFill patternType="solid">
        <fgColor rgb="FFA5A5A5"/>
      </patternFill>
    </fill>
    <fill>
      <patternFill patternType="solid">
        <fgColor theme="0"/>
        <bgColor indexed="64"/>
      </patternFill>
    </fill>
    <fill>
      <patternFill patternType="solid">
        <fgColor theme="2"/>
        <bgColor indexed="64"/>
      </patternFill>
    </fill>
    <fill>
      <patternFill patternType="solid">
        <fgColor rgb="FFC6EFCE"/>
      </patternFill>
    </fill>
    <fill>
      <patternFill patternType="solid">
        <fgColor rgb="FFFFCC99"/>
      </patternFill>
    </fill>
    <fill>
      <patternFill patternType="solid">
        <fgColor rgb="FFFFEB9C"/>
      </patternFill>
    </fill>
    <fill>
      <patternFill patternType="solid">
        <fgColor rgb="FFFFFFCC"/>
      </patternFill>
    </fill>
    <fill>
      <patternFill patternType="solid">
        <fgColor theme="3"/>
        <bgColor indexed="64"/>
      </patternFill>
    </fill>
    <fill>
      <patternFill patternType="solid">
        <fgColor rgb="FFFFFF00"/>
        <bgColor indexed="64"/>
      </patternFill>
    </fill>
    <fill>
      <patternFill patternType="solid">
        <fgColor theme="1" tint="0.34998626667073579"/>
        <bgColor indexed="64"/>
      </patternFill>
    </fill>
    <fill>
      <patternFill patternType="solid">
        <fgColor theme="0" tint="-4.9989318521683403E-2"/>
        <bgColor indexed="64"/>
      </patternFill>
    </fill>
    <fill>
      <patternFill patternType="solid">
        <fgColor theme="0" tint="-0.14999847407452621"/>
        <bgColor indexed="64"/>
      </patternFill>
    </fill>
    <fill>
      <patternFill patternType="solid">
        <fgColor theme="1" tint="0.14999847407452621"/>
        <bgColor indexed="64"/>
      </patternFill>
    </fill>
    <fill>
      <patternFill patternType="solid">
        <fgColor rgb="FFFF0000"/>
        <bgColor indexed="64"/>
      </patternFill>
    </fill>
    <fill>
      <patternFill patternType="solid">
        <fgColor theme="4" tint="-0.499984740745262"/>
        <bgColor indexed="64"/>
      </patternFill>
    </fill>
    <fill>
      <patternFill patternType="solid">
        <fgColor rgb="FFCCECFF"/>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92D050"/>
        <bgColor indexed="64"/>
      </patternFill>
    </fill>
    <fill>
      <patternFill patternType="solid">
        <fgColor theme="7" tint="0.79998168889431442"/>
        <bgColor indexed="64"/>
      </patternFill>
    </fill>
  </fills>
  <borders count="32">
    <border>
      <left/>
      <right/>
      <top/>
      <bottom/>
      <diagonal/>
    </border>
    <border>
      <left style="medium">
        <color indexed="64"/>
      </left>
      <right/>
      <top/>
      <bottom/>
      <diagonal/>
    </border>
    <border>
      <left/>
      <right style="medium">
        <color indexed="64"/>
      </right>
      <top/>
      <bottom style="medium">
        <color indexed="64"/>
      </bottom>
      <diagonal/>
    </border>
    <border>
      <left/>
      <right/>
      <top/>
      <bottom style="medium">
        <color indexed="64"/>
      </bottom>
      <diagonal/>
    </border>
    <border>
      <left style="medium">
        <color indexed="64"/>
      </left>
      <right/>
      <top/>
      <bottom style="medium">
        <color indexed="64"/>
      </bottom>
      <diagonal/>
    </border>
    <border>
      <left style="medium">
        <color indexed="64"/>
      </left>
      <right style="medium">
        <color indexed="64"/>
      </right>
      <top/>
      <bottom/>
      <diagonal/>
    </border>
    <border>
      <left style="medium">
        <color indexed="64"/>
      </left>
      <right style="medium">
        <color indexed="64"/>
      </right>
      <top style="medium">
        <color indexed="64"/>
      </top>
      <bottom/>
      <diagonal/>
    </border>
    <border>
      <left/>
      <right style="medium">
        <color indexed="64"/>
      </right>
      <top style="medium">
        <color indexed="64"/>
      </top>
      <bottom/>
      <diagonal/>
    </border>
    <border>
      <left/>
      <right/>
      <top style="medium">
        <color indexed="64"/>
      </top>
      <bottom/>
      <diagonal/>
    </border>
    <border>
      <left style="medium">
        <color indexed="64"/>
      </left>
      <right/>
      <top style="medium">
        <color indexed="64"/>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top style="thin">
        <color indexed="64"/>
      </top>
      <bottom/>
      <diagonal/>
    </border>
    <border>
      <left style="medium">
        <color indexed="64"/>
      </left>
      <right style="medium">
        <color indexed="64"/>
      </right>
      <top style="thin">
        <color indexed="64"/>
      </top>
      <bottom/>
      <diagonal/>
    </border>
    <border>
      <left/>
      <right/>
      <top style="thin">
        <color indexed="64"/>
      </top>
      <bottom/>
      <diagonal/>
    </border>
    <border>
      <left/>
      <right style="medium">
        <color indexed="64"/>
      </right>
      <top/>
      <bottom/>
      <diagonal/>
    </border>
    <border>
      <left/>
      <right/>
      <top style="medium">
        <color indexed="64"/>
      </top>
      <bottom style="medium">
        <color indexed="64"/>
      </bottom>
      <diagonal/>
    </border>
    <border>
      <left/>
      <right/>
      <top/>
      <bottom style="thin">
        <color indexed="6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theme="5"/>
      </left>
      <right style="thin">
        <color theme="5"/>
      </right>
      <top style="thin">
        <color theme="5"/>
      </top>
      <bottom style="thin">
        <color theme="5"/>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style="thin">
        <color theme="5"/>
      </right>
      <top/>
      <bottom style="thin">
        <color theme="5"/>
      </bottom>
      <diagonal/>
    </border>
    <border>
      <left style="thin">
        <color theme="5"/>
      </left>
      <right style="thin">
        <color theme="5"/>
      </right>
      <top style="medium">
        <color theme="5"/>
      </top>
      <bottom style="medium">
        <color theme="5"/>
      </bottom>
      <diagonal/>
    </border>
    <border>
      <left/>
      <right/>
      <top style="thin">
        <color theme="4"/>
      </top>
      <bottom style="double">
        <color theme="4"/>
      </bottom>
      <diagonal/>
    </border>
    <border>
      <left style="thick">
        <color rgb="FFFF0000"/>
      </left>
      <right style="thick">
        <color rgb="FFFF0000"/>
      </right>
      <top style="thick">
        <color rgb="FFFF0000"/>
      </top>
      <bottom style="thick">
        <color rgb="FFFF0000"/>
      </bottom>
      <diagonal/>
    </border>
  </borders>
  <cellStyleXfs count="88">
    <xf numFmtId="0" fontId="0" fillId="0" borderId="0"/>
    <xf numFmtId="0" fontId="35" fillId="4" borderId="0" applyNumberFormat="0" applyBorder="0" applyAlignment="0" applyProtection="0"/>
    <xf numFmtId="0" fontId="35" fillId="5" borderId="0" applyNumberFormat="0" applyBorder="0" applyAlignment="0" applyProtection="0"/>
    <xf numFmtId="0" fontId="35" fillId="6" borderId="0" applyNumberFormat="0" applyBorder="0" applyAlignment="0" applyProtection="0"/>
    <xf numFmtId="0" fontId="35" fillId="7" borderId="0" applyNumberFormat="0" applyBorder="0" applyAlignment="0" applyProtection="0"/>
    <xf numFmtId="0" fontId="35" fillId="8" borderId="0" applyNumberFormat="0" applyBorder="0" applyAlignment="0" applyProtection="0"/>
    <xf numFmtId="0" fontId="35" fillId="9" borderId="0" applyNumberFormat="0" applyBorder="0" applyAlignment="0" applyProtection="0"/>
    <xf numFmtId="0" fontId="35" fillId="10" borderId="0" applyNumberFormat="0" applyBorder="0" applyAlignment="0" applyProtection="0"/>
    <xf numFmtId="0" fontId="35" fillId="11" borderId="0" applyNumberFormat="0" applyBorder="0" applyAlignment="0" applyProtection="0"/>
    <xf numFmtId="0" fontId="35" fillId="12" borderId="0" applyNumberFormat="0" applyBorder="0" applyAlignment="0" applyProtection="0"/>
    <xf numFmtId="0" fontId="35" fillId="13" borderId="0" applyNumberFormat="0" applyBorder="0" applyAlignment="0" applyProtection="0"/>
    <xf numFmtId="0" fontId="35" fillId="14" borderId="0" applyNumberFormat="0" applyBorder="0" applyAlignment="0" applyProtection="0"/>
    <xf numFmtId="0" fontId="35" fillId="15" borderId="0" applyNumberFormat="0" applyBorder="0" applyAlignment="0" applyProtection="0"/>
    <xf numFmtId="0" fontId="36" fillId="16" borderId="0" applyNumberFormat="0" applyBorder="0" applyAlignment="0" applyProtection="0"/>
    <xf numFmtId="0" fontId="36" fillId="17" borderId="0" applyNumberFormat="0" applyBorder="0" applyAlignment="0" applyProtection="0"/>
    <xf numFmtId="0" fontId="36" fillId="18" borderId="0" applyNumberFormat="0" applyBorder="0" applyAlignment="0" applyProtection="0"/>
    <xf numFmtId="0" fontId="36" fillId="19" borderId="0" applyNumberFormat="0" applyBorder="0" applyAlignment="0" applyProtection="0"/>
    <xf numFmtId="0" fontId="36" fillId="20" borderId="0" applyNumberFormat="0" applyBorder="0" applyAlignment="0" applyProtection="0"/>
    <xf numFmtId="0" fontId="36" fillId="21" borderId="0" applyNumberFormat="0" applyBorder="0" applyAlignment="0" applyProtection="0"/>
    <xf numFmtId="0" fontId="36" fillId="22" borderId="0" applyNumberFormat="0" applyBorder="0" applyAlignment="0" applyProtection="0"/>
    <xf numFmtId="0" fontId="36" fillId="23" borderId="0" applyNumberFormat="0" applyBorder="0" applyAlignment="0" applyProtection="0"/>
    <xf numFmtId="0" fontId="36" fillId="24" borderId="0" applyNumberFormat="0" applyBorder="0" applyAlignment="0" applyProtection="0"/>
    <xf numFmtId="0" fontId="36" fillId="25" borderId="0" applyNumberFormat="0" applyBorder="0" applyAlignment="0" applyProtection="0"/>
    <xf numFmtId="0" fontId="36" fillId="26" borderId="0" applyNumberFormat="0" applyBorder="0" applyAlignment="0" applyProtection="0"/>
    <xf numFmtId="0" fontId="36" fillId="27" borderId="0" applyNumberFormat="0" applyBorder="0" applyAlignment="0" applyProtection="0"/>
    <xf numFmtId="0" fontId="37" fillId="28" borderId="0" applyNumberFormat="0" applyBorder="0" applyAlignment="0" applyProtection="0"/>
    <xf numFmtId="0" fontId="38" fillId="29" borderId="19" applyNumberFormat="0" applyAlignment="0" applyProtection="0"/>
    <xf numFmtId="0" fontId="39" fillId="30" borderId="20" applyNumberFormat="0" applyAlignment="0" applyProtection="0"/>
    <xf numFmtId="43" fontId="2" fillId="0" borderId="0" applyFont="0" applyFill="0" applyBorder="0" applyAlignment="0" applyProtection="0"/>
    <xf numFmtId="172" fontId="40" fillId="0" borderId="0" applyFont="0" applyFill="0" applyBorder="0" applyAlignment="0" applyProtection="0">
      <alignment horizontal="left"/>
      <protection locked="0"/>
    </xf>
    <xf numFmtId="173" fontId="40" fillId="0" borderId="0" applyFont="0" applyFill="0" applyBorder="0" applyAlignment="0" applyProtection="0">
      <protection locked="0"/>
    </xf>
    <xf numFmtId="43" fontId="5" fillId="0" borderId="0" applyFont="0" applyFill="0" applyBorder="0" applyAlignment="0" applyProtection="0"/>
    <xf numFmtId="43" fontId="5"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5"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168"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43" fontId="34" fillId="0" borderId="0" applyFont="0" applyFill="0" applyBorder="0" applyAlignment="0" applyProtection="0"/>
    <xf numFmtId="0" fontId="41" fillId="31" borderId="21">
      <alignment horizontal="left" vertical="top" wrapText="1" indent="1"/>
      <protection locked="0"/>
    </xf>
    <xf numFmtId="44" fontId="34" fillId="0" borderId="0" applyFont="0" applyFill="0" applyBorder="0" applyAlignment="0" applyProtection="0"/>
    <xf numFmtId="44" fontId="12" fillId="0" borderId="0" applyFont="0" applyFill="0" applyBorder="0" applyAlignment="0" applyProtection="0"/>
    <xf numFmtId="44" fontId="12" fillId="0" borderId="0" applyFont="0" applyFill="0" applyBorder="0" applyAlignment="0" applyProtection="0"/>
    <xf numFmtId="44" fontId="12" fillId="0" borderId="0" applyFont="0" applyFill="0" applyBorder="0" applyAlignment="0" applyProtection="0"/>
    <xf numFmtId="0" fontId="42" fillId="31" borderId="21" applyNumberFormat="0">
      <protection locked="0"/>
    </xf>
    <xf numFmtId="0" fontId="41" fillId="32" borderId="0"/>
    <xf numFmtId="0" fontId="43" fillId="0" borderId="21" applyFill="0">
      <alignment horizontal="center"/>
    </xf>
    <xf numFmtId="170" fontId="43" fillId="0" borderId="21" applyFill="0">
      <alignment horizontal="center" vertical="center"/>
    </xf>
    <xf numFmtId="0" fontId="44" fillId="0" borderId="0" applyNumberFormat="0" applyFill="0" applyBorder="0" applyAlignment="0" applyProtection="0"/>
    <xf numFmtId="49" fontId="45" fillId="0" borderId="0" applyFill="0" applyProtection="0">
      <alignment horizontal="left" indent="1"/>
    </xf>
    <xf numFmtId="0" fontId="46" fillId="33" borderId="0" applyNumberFormat="0" applyBorder="0" applyAlignment="0" applyProtection="0"/>
    <xf numFmtId="0" fontId="47" fillId="0" borderId="22" applyNumberFormat="0" applyFill="0" applyAlignment="0" applyProtection="0"/>
    <xf numFmtId="0" fontId="48" fillId="0" borderId="0" applyNumberFormat="0" applyFill="0" applyAlignment="0"/>
    <xf numFmtId="0" fontId="48" fillId="0" borderId="0" applyNumberFormat="0" applyFill="0" applyAlignment="0" applyProtection="0"/>
    <xf numFmtId="0" fontId="49" fillId="0" borderId="23" applyNumberFormat="0" applyFill="0" applyAlignment="0" applyProtection="0"/>
    <xf numFmtId="0" fontId="50" fillId="0" borderId="24" applyNumberFormat="0" applyFill="0" applyAlignment="0" applyProtection="0"/>
    <xf numFmtId="49" fontId="51" fillId="3" borderId="0" applyFill="0" applyBorder="0">
      <alignment horizontal="left"/>
    </xf>
    <xf numFmtId="0" fontId="50" fillId="0" borderId="0" applyNumberFormat="0" applyFill="0" applyBorder="0" applyAlignment="0" applyProtection="0"/>
    <xf numFmtId="0" fontId="40" fillId="3" borderId="0" applyFill="0" applyBorder="0">
      <alignment wrapText="1"/>
    </xf>
    <xf numFmtId="0" fontId="52" fillId="34" borderId="19" applyNumberFormat="0" applyAlignment="0" applyProtection="0"/>
    <xf numFmtId="49" fontId="53" fillId="0" borderId="0" applyFill="0" applyBorder="0">
      <alignment horizontal="right" indent="1"/>
    </xf>
    <xf numFmtId="49" fontId="54" fillId="0" borderId="0" applyFill="0" applyBorder="0">
      <alignment horizontal="center" wrapText="1"/>
    </xf>
    <xf numFmtId="0" fontId="54" fillId="0" borderId="0" applyFill="0" applyBorder="0">
      <alignment horizontal="centerContinuous" wrapText="1"/>
    </xf>
    <xf numFmtId="0" fontId="55" fillId="0" borderId="25" applyNumberFormat="0" applyFill="0" applyAlignment="0" applyProtection="0"/>
    <xf numFmtId="0" fontId="56" fillId="35" borderId="0" applyNumberFormat="0" applyBorder="0" applyAlignment="0" applyProtection="0"/>
    <xf numFmtId="0" fontId="5" fillId="0" borderId="0"/>
    <xf numFmtId="0" fontId="12" fillId="0" borderId="0"/>
    <xf numFmtId="0" fontId="35" fillId="0" borderId="0"/>
    <xf numFmtId="0" fontId="41" fillId="0" borderId="0"/>
    <xf numFmtId="0" fontId="5" fillId="0" borderId="0"/>
    <xf numFmtId="0" fontId="34" fillId="0" borderId="0"/>
    <xf numFmtId="0" fontId="35" fillId="36" borderId="26" applyNumberFormat="0" applyFont="0" applyAlignment="0" applyProtection="0"/>
    <xf numFmtId="0" fontId="57" fillId="29" borderId="27" applyNumberFormat="0" applyAlignment="0" applyProtection="0"/>
    <xf numFmtId="49" fontId="58" fillId="32" borderId="28">
      <alignment horizontal="right" indent="2"/>
    </xf>
    <xf numFmtId="9" fontId="2" fillId="0" borderId="0" applyFont="0" applyFill="0" applyBorder="0" applyAlignment="0" applyProtection="0"/>
    <xf numFmtId="9" fontId="5" fillId="0" borderId="0" applyFont="0" applyFill="0" applyBorder="0" applyAlignment="0" applyProtection="0"/>
    <xf numFmtId="9" fontId="12" fillId="0" borderId="0" applyFont="0" applyFill="0" applyBorder="0" applyAlignment="0" applyProtection="0"/>
    <xf numFmtId="9" fontId="5" fillId="0" borderId="0" applyFont="0" applyFill="0" applyBorder="0" applyAlignment="0" applyProtection="0"/>
    <xf numFmtId="0" fontId="41" fillId="32" borderId="29" applyNumberFormat="0">
      <alignment horizontal="left"/>
    </xf>
    <xf numFmtId="171" fontId="40" fillId="0" borderId="0" applyFont="0" applyFill="0" applyBorder="0" applyAlignment="0" applyProtection="0">
      <alignment horizontal="left"/>
      <protection locked="0"/>
    </xf>
    <xf numFmtId="0" fontId="59" fillId="0" borderId="0" applyNumberFormat="0" applyFill="0" applyBorder="0" applyAlignment="0" applyProtection="0"/>
    <xf numFmtId="0" fontId="40" fillId="37" borderId="0"/>
    <xf numFmtId="0" fontId="60" fillId="0" borderId="30" applyNumberFormat="0" applyFill="0" applyAlignment="0" applyProtection="0"/>
    <xf numFmtId="0" fontId="61" fillId="0" borderId="0" applyNumberFormat="0" applyFill="0" applyBorder="0" applyAlignment="0" applyProtection="0"/>
  </cellStyleXfs>
  <cellXfs count="246">
    <xf numFmtId="0" fontId="0" fillId="0" borderId="0" xfId="0"/>
    <xf numFmtId="0" fontId="3" fillId="0" borderId="0" xfId="0" applyFont="1"/>
    <xf numFmtId="0" fontId="5" fillId="0" borderId="0" xfId="0" applyFont="1"/>
    <xf numFmtId="0" fontId="5" fillId="2" borderId="0" xfId="69" applyFill="1"/>
    <xf numFmtId="0" fontId="5" fillId="2" borderId="0" xfId="69" applyFill="1" applyAlignment="1">
      <alignment horizontal="right"/>
    </xf>
    <xf numFmtId="0" fontId="5" fillId="0" borderId="0" xfId="69"/>
    <xf numFmtId="0" fontId="9" fillId="2" borderId="0" xfId="69" applyFont="1" applyFill="1" applyAlignment="1">
      <alignment horizontal="left"/>
    </xf>
    <xf numFmtId="0" fontId="6" fillId="2" borderId="0" xfId="69" applyFont="1" applyFill="1"/>
    <xf numFmtId="3" fontId="6" fillId="2" borderId="0" xfId="69" applyNumberFormat="1" applyFont="1" applyFill="1" applyAlignment="1">
      <alignment horizontal="right"/>
    </xf>
    <xf numFmtId="164" fontId="6" fillId="2" borderId="0" xfId="79" applyNumberFormat="1" applyFont="1" applyFill="1" applyAlignment="1">
      <alignment horizontal="right"/>
    </xf>
    <xf numFmtId="0" fontId="5" fillId="0" borderId="0" xfId="69" applyAlignment="1">
      <alignment horizontal="right"/>
    </xf>
    <xf numFmtId="165" fontId="5" fillId="0" borderId="0" xfId="69" applyNumberFormat="1"/>
    <xf numFmtId="0" fontId="5" fillId="31" borderId="0" xfId="69" applyFill="1"/>
    <xf numFmtId="0" fontId="5" fillId="31" borderId="0" xfId="69" applyFill="1" applyAlignment="1">
      <alignment horizontal="right"/>
    </xf>
    <xf numFmtId="0" fontId="4" fillId="31" borderId="0" xfId="69" applyFont="1" applyFill="1"/>
    <xf numFmtId="0" fontId="10" fillId="31" borderId="0" xfId="69" applyFont="1" applyFill="1" applyAlignment="1">
      <alignment horizontal="right"/>
    </xf>
    <xf numFmtId="0" fontId="13" fillId="0" borderId="0" xfId="0" applyFont="1"/>
    <xf numFmtId="165" fontId="14" fillId="3" borderId="31" xfId="0" applyNumberFormat="1" applyFont="1" applyFill="1" applyBorder="1" applyAlignment="1">
      <alignment horizontal="center"/>
    </xf>
    <xf numFmtId="0" fontId="14" fillId="0" borderId="0" xfId="0" applyFont="1"/>
    <xf numFmtId="165" fontId="14" fillId="0" borderId="0" xfId="0" quotePrefix="1" applyNumberFormat="1" applyFont="1" applyAlignment="1">
      <alignment horizontal="center"/>
    </xf>
    <xf numFmtId="0" fontId="5" fillId="31" borderId="0" xfId="69" applyFill="1" applyAlignment="1">
      <alignment horizontal="center"/>
    </xf>
    <xf numFmtId="0" fontId="8" fillId="2" borderId="0" xfId="69" applyFont="1" applyFill="1" applyAlignment="1">
      <alignment horizontal="left"/>
    </xf>
    <xf numFmtId="167" fontId="7" fillId="2" borderId="0" xfId="69" applyNumberFormat="1" applyFont="1" applyFill="1" applyAlignment="1">
      <alignment horizontal="center"/>
    </xf>
    <xf numFmtId="164" fontId="7" fillId="2" borderId="0" xfId="69" applyNumberFormat="1" applyFont="1" applyFill="1" applyAlignment="1">
      <alignment horizontal="right"/>
    </xf>
    <xf numFmtId="164" fontId="7" fillId="31" borderId="0" xfId="69" applyNumberFormat="1" applyFont="1" applyFill="1" applyAlignment="1">
      <alignment horizontal="right"/>
    </xf>
    <xf numFmtId="0" fontId="9" fillId="31" borderId="0" xfId="69" applyFont="1" applyFill="1" applyAlignment="1">
      <alignment horizontal="left"/>
    </xf>
    <xf numFmtId="0" fontId="11" fillId="31" borderId="0" xfId="0" applyFont="1" applyFill="1"/>
    <xf numFmtId="3" fontId="12" fillId="31" borderId="0" xfId="0" applyNumberFormat="1" applyFont="1" applyFill="1"/>
    <xf numFmtId="0" fontId="12" fillId="31" borderId="0" xfId="0" applyFont="1" applyFill="1"/>
    <xf numFmtId="165" fontId="14" fillId="3" borderId="0" xfId="0" applyNumberFormat="1" applyFont="1" applyFill="1" applyAlignment="1">
      <alignment horizontal="center"/>
    </xf>
    <xf numFmtId="0" fontId="0" fillId="38" borderId="0" xfId="0" applyFill="1"/>
    <xf numFmtId="3" fontId="0" fillId="0" borderId="1" xfId="0" applyNumberFormat="1" applyBorder="1"/>
    <xf numFmtId="0" fontId="5" fillId="0" borderId="2" xfId="0" applyFont="1" applyBorder="1"/>
    <xf numFmtId="0" fontId="5" fillId="0" borderId="3" xfId="0" applyFont="1" applyBorder="1"/>
    <xf numFmtId="0" fontId="5" fillId="0" borderId="4" xfId="0" applyFont="1" applyBorder="1"/>
    <xf numFmtId="165" fontId="3" fillId="38" borderId="5" xfId="0" applyNumberFormat="1" applyFont="1" applyFill="1" applyBorder="1" applyAlignment="1">
      <alignment horizontal="left"/>
    </xf>
    <xf numFmtId="0" fontId="0" fillId="38" borderId="5" xfId="0" applyFill="1" applyBorder="1"/>
    <xf numFmtId="165" fontId="3" fillId="0" borderId="5" xfId="0" applyNumberFormat="1" applyFont="1" applyBorder="1" applyAlignment="1">
      <alignment horizontal="left"/>
    </xf>
    <xf numFmtId="0" fontId="0" fillId="0" borderId="5" xfId="0" applyBorder="1"/>
    <xf numFmtId="165" fontId="3" fillId="0" borderId="6" xfId="0" applyNumberFormat="1" applyFont="1" applyBorder="1" applyAlignment="1">
      <alignment horizontal="left"/>
    </xf>
    <xf numFmtId="0" fontId="0" fillId="0" borderId="6" xfId="0" applyBorder="1"/>
    <xf numFmtId="3" fontId="0" fillId="0" borderId="0" xfId="0" applyNumberFormat="1"/>
    <xf numFmtId="0" fontId="5" fillId="0" borderId="7" xfId="0" applyFont="1" applyBorder="1" applyAlignment="1">
      <alignment wrapText="1"/>
    </xf>
    <xf numFmtId="0" fontId="5" fillId="0" borderId="8" xfId="0" applyFont="1" applyBorder="1" applyAlignment="1">
      <alignment wrapText="1"/>
    </xf>
    <xf numFmtId="0" fontId="5" fillId="0" borderId="8" xfId="0" applyFont="1" applyBorder="1" applyAlignment="1">
      <alignment horizontal="center" wrapText="1"/>
    </xf>
    <xf numFmtId="0" fontId="5" fillId="0" borderId="8" xfId="0" applyFont="1" applyBorder="1"/>
    <xf numFmtId="0" fontId="5" fillId="0" borderId="9" xfId="0" applyFont="1" applyBorder="1"/>
    <xf numFmtId="0" fontId="0" fillId="38" borderId="1" xfId="0" applyFill="1" applyBorder="1"/>
    <xf numFmtId="0" fontId="0" fillId="0" borderId="1" xfId="0" applyBorder="1"/>
    <xf numFmtId="0" fontId="5" fillId="0" borderId="9" xfId="0" applyFont="1" applyBorder="1" applyAlignment="1">
      <alignment wrapText="1"/>
    </xf>
    <xf numFmtId="0" fontId="5" fillId="0" borderId="10" xfId="0" applyFont="1" applyBorder="1"/>
    <xf numFmtId="0" fontId="5" fillId="0" borderId="0" xfId="0" applyFont="1" applyAlignment="1">
      <alignment wrapText="1"/>
    </xf>
    <xf numFmtId="0" fontId="34" fillId="0" borderId="10" xfId="74" applyBorder="1"/>
    <xf numFmtId="0" fontId="34" fillId="0" borderId="11" xfId="74" applyBorder="1"/>
    <xf numFmtId="0" fontId="62" fillId="0" borderId="0" xfId="0" applyFont="1"/>
    <xf numFmtId="0" fontId="5" fillId="38" borderId="0" xfId="0" applyFont="1" applyFill="1"/>
    <xf numFmtId="0" fontId="8" fillId="2" borderId="0" xfId="69" applyFont="1" applyFill="1"/>
    <xf numFmtId="165" fontId="5" fillId="31" borderId="0" xfId="69" applyNumberFormat="1" applyFill="1"/>
    <xf numFmtId="0" fontId="16" fillId="31" borderId="0" xfId="69" applyFont="1" applyFill="1" applyAlignment="1">
      <alignment horizontal="center"/>
    </xf>
    <xf numFmtId="0" fontId="16" fillId="0" borderId="0" xfId="69" applyFont="1"/>
    <xf numFmtId="0" fontId="17" fillId="2" borderId="0" xfId="69" applyFont="1" applyFill="1"/>
    <xf numFmtId="0" fontId="18" fillId="2" borderId="0" xfId="69" applyFont="1" applyFill="1"/>
    <xf numFmtId="3" fontId="18" fillId="2" borderId="0" xfId="69" applyNumberFormat="1" applyFont="1" applyFill="1" applyAlignment="1">
      <alignment horizontal="right"/>
    </xf>
    <xf numFmtId="164" fontId="18" fillId="2" borderId="0" xfId="79" applyNumberFormat="1" applyFont="1" applyFill="1" applyAlignment="1">
      <alignment horizontal="right"/>
    </xf>
    <xf numFmtId="0" fontId="19" fillId="2" borderId="0" xfId="69" applyFont="1" applyFill="1"/>
    <xf numFmtId="0" fontId="20" fillId="2" borderId="0" xfId="69" applyFont="1" applyFill="1"/>
    <xf numFmtId="0" fontId="9" fillId="31" borderId="0" xfId="69" applyFont="1" applyFill="1"/>
    <xf numFmtId="0" fontId="21" fillId="2" borderId="0" xfId="69" applyFont="1" applyFill="1" applyAlignment="1">
      <alignment horizontal="right"/>
    </xf>
    <xf numFmtId="0" fontId="21" fillId="31" borderId="0" xfId="69" applyFont="1" applyFill="1" applyAlignment="1">
      <alignment horizontal="center"/>
    </xf>
    <xf numFmtId="0" fontId="21" fillId="0" borderId="0" xfId="69" applyFont="1"/>
    <xf numFmtId="0" fontId="9" fillId="0" borderId="0" xfId="69" applyFont="1"/>
    <xf numFmtId="0" fontId="21" fillId="2" borderId="0" xfId="69" applyFont="1" applyFill="1"/>
    <xf numFmtId="3" fontId="21" fillId="2" borderId="0" xfId="69" applyNumberFormat="1" applyFont="1" applyFill="1" applyAlignment="1">
      <alignment horizontal="right"/>
    </xf>
    <xf numFmtId="164" fontId="21" fillId="2" borderId="0" xfId="79" applyNumberFormat="1" applyFont="1" applyFill="1" applyAlignment="1">
      <alignment horizontal="right"/>
    </xf>
    <xf numFmtId="3" fontId="17" fillId="2" borderId="0" xfId="69" applyNumberFormat="1" applyFont="1" applyFill="1" applyAlignment="1">
      <alignment horizontal="right"/>
    </xf>
    <xf numFmtId="164" fontId="17" fillId="2" borderId="0" xfId="79" applyNumberFormat="1" applyFont="1" applyFill="1" applyAlignment="1">
      <alignment horizontal="right"/>
    </xf>
    <xf numFmtId="0" fontId="21" fillId="31" borderId="0" xfId="69" applyFont="1" applyFill="1"/>
    <xf numFmtId="0" fontId="22" fillId="31" borderId="0" xfId="69" applyFont="1" applyFill="1"/>
    <xf numFmtId="0" fontId="24" fillId="31" borderId="0" xfId="69" applyFont="1" applyFill="1" applyAlignment="1">
      <alignment horizontal="center"/>
    </xf>
    <xf numFmtId="0" fontId="24" fillId="0" borderId="0" xfId="69" applyFont="1"/>
    <xf numFmtId="0" fontId="22" fillId="0" borderId="0" xfId="69" applyFont="1"/>
    <xf numFmtId="0" fontId="24" fillId="0" borderId="0" xfId="0" applyFont="1"/>
    <xf numFmtId="0" fontId="22" fillId="0" borderId="0" xfId="0" applyFont="1"/>
    <xf numFmtId="2" fontId="22" fillId="0" borderId="0" xfId="69" applyNumberFormat="1" applyFont="1"/>
    <xf numFmtId="0" fontId="24" fillId="0" borderId="10" xfId="0" applyFont="1" applyBorder="1"/>
    <xf numFmtId="0" fontId="63" fillId="0" borderId="10" xfId="74" applyFont="1" applyBorder="1"/>
    <xf numFmtId="3" fontId="24" fillId="0" borderId="0" xfId="69" applyNumberFormat="1" applyFont="1"/>
    <xf numFmtId="3" fontId="22" fillId="0" borderId="0" xfId="69" applyNumberFormat="1" applyFont="1"/>
    <xf numFmtId="164" fontId="22" fillId="0" borderId="0" xfId="79" applyNumberFormat="1" applyFont="1"/>
    <xf numFmtId="0" fontId="64" fillId="39" borderId="0" xfId="69" applyFont="1" applyFill="1" applyAlignment="1">
      <alignment horizontal="right" vertical="center"/>
    </xf>
    <xf numFmtId="0" fontId="24" fillId="2" borderId="0" xfId="69" applyFont="1" applyFill="1" applyAlignment="1">
      <alignment vertical="center"/>
    </xf>
    <xf numFmtId="164" fontId="24" fillId="2" borderId="0" xfId="79" applyNumberFormat="1" applyFont="1" applyFill="1" applyAlignment="1">
      <alignment horizontal="right" vertical="center"/>
    </xf>
    <xf numFmtId="0" fontId="23" fillId="2" borderId="0" xfId="69" applyFont="1" applyFill="1" applyAlignment="1">
      <alignment vertical="center"/>
    </xf>
    <xf numFmtId="164" fontId="23" fillId="2" borderId="0" xfId="79" applyNumberFormat="1" applyFont="1" applyFill="1" applyAlignment="1">
      <alignment horizontal="right" vertical="center"/>
    </xf>
    <xf numFmtId="0" fontId="24" fillId="2" borderId="0" xfId="69" applyFont="1" applyFill="1" applyAlignment="1">
      <alignment horizontal="right" vertical="center"/>
    </xf>
    <xf numFmtId="3" fontId="23" fillId="2" borderId="0" xfId="69" applyNumberFormat="1" applyFont="1" applyFill="1" applyAlignment="1">
      <alignment horizontal="right" vertical="center"/>
    </xf>
    <xf numFmtId="0" fontId="24" fillId="40" borderId="0" xfId="69" applyFont="1" applyFill="1" applyAlignment="1">
      <alignment vertical="center"/>
    </xf>
    <xf numFmtId="9" fontId="24" fillId="40" borderId="0" xfId="79" applyFont="1" applyFill="1" applyAlignment="1">
      <alignment horizontal="right" vertical="center"/>
    </xf>
    <xf numFmtId="164" fontId="24" fillId="40" borderId="0" xfId="79" applyNumberFormat="1" applyFont="1" applyFill="1" applyAlignment="1">
      <alignment horizontal="right" vertical="center"/>
    </xf>
    <xf numFmtId="0" fontId="24" fillId="41" borderId="0" xfId="69" applyFont="1" applyFill="1" applyAlignment="1">
      <alignment vertical="center"/>
    </xf>
    <xf numFmtId="9" fontId="24" fillId="41" borderId="0" xfId="79" applyFont="1" applyFill="1" applyAlignment="1">
      <alignment horizontal="right" vertical="center"/>
    </xf>
    <xf numFmtId="164" fontId="24" fillId="41" borderId="0" xfId="79" applyNumberFormat="1" applyFont="1" applyFill="1" applyAlignment="1">
      <alignment horizontal="right" vertical="center"/>
    </xf>
    <xf numFmtId="0" fontId="23" fillId="40" borderId="0" xfId="69" applyFont="1" applyFill="1" applyAlignment="1">
      <alignment vertical="center"/>
    </xf>
    <xf numFmtId="164" fontId="23" fillId="40" borderId="0" xfId="79" applyNumberFormat="1" applyFont="1" applyFill="1" applyAlignment="1">
      <alignment horizontal="right" vertical="center"/>
    </xf>
    <xf numFmtId="0" fontId="23" fillId="41" borderId="0" xfId="69" applyFont="1" applyFill="1" applyAlignment="1">
      <alignment vertical="center"/>
    </xf>
    <xf numFmtId="9" fontId="23" fillId="41" borderId="0" xfId="79" applyFont="1" applyFill="1" applyAlignment="1">
      <alignment horizontal="right" vertical="center"/>
    </xf>
    <xf numFmtId="164" fontId="23" fillId="41" borderId="0" xfId="79" applyNumberFormat="1" applyFont="1" applyFill="1" applyAlignment="1">
      <alignment horizontal="right" vertical="center"/>
    </xf>
    <xf numFmtId="3" fontId="23" fillId="41" borderId="0" xfId="69" applyNumberFormat="1" applyFont="1" applyFill="1" applyAlignment="1">
      <alignment horizontal="right" vertical="center"/>
    </xf>
    <xf numFmtId="3" fontId="24" fillId="41" borderId="0" xfId="69" applyNumberFormat="1" applyFont="1" applyFill="1" applyAlignment="1">
      <alignment horizontal="right" vertical="center"/>
    </xf>
    <xf numFmtId="3" fontId="24" fillId="40" borderId="0" xfId="69" applyNumberFormat="1" applyFont="1" applyFill="1" applyAlignment="1">
      <alignment horizontal="right" vertical="center"/>
    </xf>
    <xf numFmtId="0" fontId="24" fillId="41" borderId="0" xfId="69" applyFont="1" applyFill="1" applyAlignment="1">
      <alignment horizontal="left" vertical="center" indent="2"/>
    </xf>
    <xf numFmtId="0" fontId="24" fillId="40" borderId="0" xfId="69" applyFont="1" applyFill="1" applyAlignment="1">
      <alignment horizontal="left" vertical="center" indent="2"/>
    </xf>
    <xf numFmtId="3" fontId="23" fillId="40" borderId="0" xfId="69" applyNumberFormat="1" applyFont="1" applyFill="1" applyAlignment="1">
      <alignment horizontal="right" vertical="center"/>
    </xf>
    <xf numFmtId="0" fontId="65" fillId="39" borderId="0" xfId="69" applyFont="1" applyFill="1" applyAlignment="1">
      <alignment vertical="center"/>
    </xf>
    <xf numFmtId="0" fontId="66" fillId="39" borderId="0" xfId="69" applyFont="1" applyFill="1" applyAlignment="1">
      <alignment horizontal="right" vertical="center"/>
    </xf>
    <xf numFmtId="164" fontId="66" fillId="39" borderId="0" xfId="79" applyNumberFormat="1" applyFont="1" applyFill="1" applyAlignment="1">
      <alignment horizontal="right" vertical="center"/>
    </xf>
    <xf numFmtId="0" fontId="65" fillId="39" borderId="0" xfId="69" applyFont="1" applyFill="1" applyAlignment="1">
      <alignment vertical="center" wrapText="1"/>
    </xf>
    <xf numFmtId="0" fontId="8" fillId="31" borderId="0" xfId="69" applyFont="1" applyFill="1"/>
    <xf numFmtId="0" fontId="25" fillId="31" borderId="0" xfId="69" applyFont="1" applyFill="1" applyAlignment="1">
      <alignment horizontal="center"/>
    </xf>
    <xf numFmtId="0" fontId="25" fillId="0" borderId="0" xfId="69" applyFont="1"/>
    <xf numFmtId="0" fontId="8" fillId="0" borderId="0" xfId="69" applyFont="1"/>
    <xf numFmtId="164" fontId="67" fillId="42" borderId="0" xfId="69" applyNumberFormat="1" applyFont="1" applyFill="1" applyAlignment="1">
      <alignment horizontal="right"/>
    </xf>
    <xf numFmtId="0" fontId="68" fillId="42" borderId="0" xfId="69" applyFont="1" applyFill="1" applyAlignment="1">
      <alignment horizontal="left"/>
    </xf>
    <xf numFmtId="0" fontId="36" fillId="42" borderId="0" xfId="69" applyFont="1" applyFill="1" applyAlignment="1">
      <alignment horizontal="right"/>
    </xf>
    <xf numFmtId="0" fontId="36" fillId="42" borderId="0" xfId="69" applyFont="1" applyFill="1"/>
    <xf numFmtId="0" fontId="68" fillId="42" borderId="0" xfId="69" applyFont="1" applyFill="1" applyAlignment="1">
      <alignment horizontal="right" vertical="center"/>
    </xf>
    <xf numFmtId="0" fontId="68" fillId="42" borderId="0" xfId="69" applyFont="1" applyFill="1" applyAlignment="1">
      <alignment vertical="center"/>
    </xf>
    <xf numFmtId="0" fontId="69" fillId="42" borderId="0" xfId="69" applyFont="1" applyFill="1" applyAlignment="1">
      <alignment horizontal="right" vertical="center"/>
    </xf>
    <xf numFmtId="0" fontId="70" fillId="42" borderId="0" xfId="69" applyFont="1" applyFill="1"/>
    <xf numFmtId="165" fontId="69" fillId="42" borderId="0" xfId="69" applyNumberFormat="1" applyFont="1" applyFill="1" applyAlignment="1">
      <alignment vertical="center"/>
    </xf>
    <xf numFmtId="165" fontId="69" fillId="42" borderId="0" xfId="0" quotePrefix="1" applyNumberFormat="1" applyFont="1" applyFill="1" applyAlignment="1">
      <alignment vertical="center"/>
    </xf>
    <xf numFmtId="0" fontId="34" fillId="0" borderId="12" xfId="74" applyBorder="1"/>
    <xf numFmtId="0" fontId="0" fillId="0" borderId="8" xfId="0" applyBorder="1"/>
    <xf numFmtId="3" fontId="0" fillId="38" borderId="0" xfId="0" applyNumberFormat="1" applyFill="1"/>
    <xf numFmtId="3" fontId="5" fillId="0" borderId="0" xfId="0" applyNumberFormat="1" applyFont="1"/>
    <xf numFmtId="3" fontId="0" fillId="0" borderId="13" xfId="0" applyNumberFormat="1" applyBorder="1"/>
    <xf numFmtId="0" fontId="0" fillId="0" borderId="14" xfId="0" applyBorder="1"/>
    <xf numFmtId="165" fontId="3" fillId="0" borderId="14" xfId="0" applyNumberFormat="1" applyFont="1" applyBorder="1" applyAlignment="1">
      <alignment horizontal="left"/>
    </xf>
    <xf numFmtId="3" fontId="0" fillId="0" borderId="15" xfId="0" applyNumberFormat="1" applyBorder="1"/>
    <xf numFmtId="0" fontId="0" fillId="0" borderId="15" xfId="0" applyBorder="1"/>
    <xf numFmtId="0" fontId="5" fillId="0" borderId="15" xfId="0" applyFont="1" applyBorder="1"/>
    <xf numFmtId="0" fontId="0" fillId="0" borderId="16" xfId="0" applyBorder="1"/>
    <xf numFmtId="165" fontId="69" fillId="42" borderId="0" xfId="69" applyNumberFormat="1" applyFont="1" applyFill="1" applyAlignment="1">
      <alignment horizontal="right" vertical="center"/>
    </xf>
    <xf numFmtId="3" fontId="5" fillId="0" borderId="0" xfId="69" applyNumberFormat="1"/>
    <xf numFmtId="0" fontId="71" fillId="43" borderId="0" xfId="69" applyFont="1" applyFill="1"/>
    <xf numFmtId="0" fontId="72" fillId="43" borderId="0" xfId="69" applyFont="1" applyFill="1"/>
    <xf numFmtId="165" fontId="9" fillId="0" borderId="0" xfId="69" applyNumberFormat="1" applyFont="1"/>
    <xf numFmtId="0" fontId="22" fillId="0" borderId="0" xfId="69" applyFont="1" applyAlignment="1">
      <alignment horizontal="right"/>
    </xf>
    <xf numFmtId="169" fontId="22" fillId="0" borderId="0" xfId="28" applyNumberFormat="1" applyFont="1" applyAlignment="1">
      <alignment horizontal="right"/>
    </xf>
    <xf numFmtId="3" fontId="22" fillId="0" borderId="0" xfId="69" applyNumberFormat="1" applyFont="1" applyAlignment="1">
      <alignment horizontal="right"/>
    </xf>
    <xf numFmtId="3" fontId="22" fillId="0" borderId="0" xfId="0" applyNumberFormat="1" applyFont="1" applyAlignment="1">
      <alignment horizontal="right"/>
    </xf>
    <xf numFmtId="169" fontId="22" fillId="44" borderId="0" xfId="28" applyNumberFormat="1" applyFont="1" applyFill="1" applyAlignment="1">
      <alignment horizontal="right"/>
    </xf>
    <xf numFmtId="0" fontId="22" fillId="0" borderId="0" xfId="69" applyFont="1" applyAlignment="1">
      <alignment horizontal="right" vertical="center" wrapText="1"/>
    </xf>
    <xf numFmtId="169" fontId="0" fillId="0" borderId="1" xfId="28" applyNumberFormat="1" applyFont="1" applyFill="1" applyBorder="1"/>
    <xf numFmtId="169" fontId="0" fillId="0" borderId="0" xfId="28" applyNumberFormat="1" applyFont="1" applyFill="1" applyBorder="1"/>
    <xf numFmtId="169" fontId="0" fillId="0" borderId="0" xfId="28" applyNumberFormat="1" applyFont="1" applyBorder="1"/>
    <xf numFmtId="169" fontId="0" fillId="0" borderId="1" xfId="28" applyNumberFormat="1" applyFont="1" applyBorder="1"/>
    <xf numFmtId="169" fontId="27" fillId="38" borderId="1" xfId="28" applyNumberFormat="1" applyFont="1" applyFill="1" applyBorder="1"/>
    <xf numFmtId="169" fontId="27" fillId="38" borderId="0" xfId="28" applyNumberFormat="1" applyFont="1" applyFill="1" applyBorder="1"/>
    <xf numFmtId="169" fontId="0" fillId="0" borderId="16" xfId="28" applyNumberFormat="1" applyFont="1" applyBorder="1"/>
    <xf numFmtId="169" fontId="0" fillId="0" borderId="13" xfId="28" applyNumberFormat="1" applyFont="1" applyFill="1" applyBorder="1"/>
    <xf numFmtId="169" fontId="0" fillId="0" borderId="15" xfId="28" applyNumberFormat="1" applyFont="1" applyFill="1" applyBorder="1"/>
    <xf numFmtId="0" fontId="26" fillId="0" borderId="0" xfId="69" applyFont="1" applyAlignment="1">
      <alignment horizontal="right" vertical="center" wrapText="1"/>
    </xf>
    <xf numFmtId="165" fontId="26" fillId="0" borderId="0" xfId="69" applyNumberFormat="1" applyFont="1" applyAlignment="1">
      <alignment horizontal="right" vertical="center" wrapText="1"/>
    </xf>
    <xf numFmtId="0" fontId="26" fillId="0" borderId="0" xfId="69" applyFont="1" applyAlignment="1">
      <alignment horizontal="right" wrapText="1"/>
    </xf>
    <xf numFmtId="0" fontId="36" fillId="0" borderId="0" xfId="69" applyFont="1" applyAlignment="1">
      <alignment horizontal="right" vertical="center"/>
    </xf>
    <xf numFmtId="0" fontId="36" fillId="0" borderId="0" xfId="69" applyFont="1"/>
    <xf numFmtId="3" fontId="36" fillId="0" borderId="0" xfId="69" applyNumberFormat="1" applyFont="1"/>
    <xf numFmtId="0" fontId="73" fillId="0" borderId="0" xfId="69" applyFont="1" applyAlignment="1">
      <alignment horizontal="right" vertical="center" wrapText="1"/>
    </xf>
    <xf numFmtId="0" fontId="74" fillId="0" borderId="0" xfId="69" applyFont="1" applyAlignment="1">
      <alignment horizontal="right" vertical="center"/>
    </xf>
    <xf numFmtId="3" fontId="74" fillId="0" borderId="0" xfId="69" applyNumberFormat="1" applyFont="1" applyAlignment="1">
      <alignment horizontal="right"/>
    </xf>
    <xf numFmtId="169" fontId="74" fillId="0" borderId="0" xfId="28" applyNumberFormat="1" applyFont="1" applyAlignment="1">
      <alignment horizontal="right"/>
    </xf>
    <xf numFmtId="0" fontId="74" fillId="0" borderId="0" xfId="69" applyFont="1" applyAlignment="1">
      <alignment horizontal="right"/>
    </xf>
    <xf numFmtId="0" fontId="75" fillId="0" borderId="0" xfId="69" applyFont="1" applyAlignment="1">
      <alignment horizontal="right" vertical="center"/>
    </xf>
    <xf numFmtId="3" fontId="75" fillId="0" borderId="0" xfId="69" applyNumberFormat="1" applyFont="1" applyAlignment="1">
      <alignment horizontal="right"/>
    </xf>
    <xf numFmtId="0" fontId="75" fillId="0" borderId="0" xfId="69" applyFont="1" applyAlignment="1">
      <alignment horizontal="right"/>
    </xf>
    <xf numFmtId="3" fontId="75" fillId="0" borderId="0" xfId="69" applyNumberFormat="1" applyFont="1"/>
    <xf numFmtId="0" fontId="74" fillId="0" borderId="0" xfId="69" applyFont="1"/>
    <xf numFmtId="0" fontId="75" fillId="0" borderId="0" xfId="69" applyFont="1"/>
    <xf numFmtId="3" fontId="74" fillId="0" borderId="0" xfId="69" applyNumberFormat="1" applyFont="1"/>
    <xf numFmtId="0" fontId="76" fillId="0" borderId="0" xfId="69" applyFont="1" applyAlignment="1">
      <alignment horizontal="right" vertical="center"/>
    </xf>
    <xf numFmtId="0" fontId="76" fillId="0" borderId="0" xfId="69" applyFont="1"/>
    <xf numFmtId="9" fontId="75" fillId="0" borderId="0" xfId="78" applyFont="1"/>
    <xf numFmtId="0" fontId="68" fillId="0" borderId="0" xfId="69" applyFont="1" applyAlignment="1">
      <alignment horizontal="right" vertical="center"/>
    </xf>
    <xf numFmtId="0" fontId="68" fillId="0" borderId="0" xfId="69" applyFont="1"/>
    <xf numFmtId="0" fontId="36" fillId="31" borderId="0" xfId="69" applyFont="1" applyFill="1" applyAlignment="1">
      <alignment horizontal="right" vertical="center"/>
    </xf>
    <xf numFmtId="0" fontId="36" fillId="31" borderId="0" xfId="69" applyFont="1" applyFill="1"/>
    <xf numFmtId="166" fontId="74" fillId="0" borderId="0" xfId="28" applyNumberFormat="1" applyFont="1" applyAlignment="1">
      <alignment horizontal="right"/>
    </xf>
    <xf numFmtId="0" fontId="28" fillId="0" borderId="0" xfId="0" applyFont="1"/>
    <xf numFmtId="3" fontId="6" fillId="0" borderId="0" xfId="0" applyNumberFormat="1" applyFont="1"/>
    <xf numFmtId="0" fontId="29" fillId="0" borderId="0" xfId="0" applyFont="1" applyAlignment="1">
      <alignment horizontal="right"/>
    </xf>
    <xf numFmtId="0" fontId="0" fillId="40" borderId="0" xfId="0" applyFill="1"/>
    <xf numFmtId="0" fontId="5" fillId="0" borderId="0" xfId="0" quotePrefix="1" applyFont="1"/>
    <xf numFmtId="0" fontId="0" fillId="45" borderId="0" xfId="0" applyFill="1"/>
    <xf numFmtId="166" fontId="0" fillId="0" borderId="0" xfId="28" applyNumberFormat="1" applyFont="1"/>
    <xf numFmtId="0" fontId="3" fillId="0" borderId="12" xfId="0" applyFont="1" applyBorder="1"/>
    <xf numFmtId="0" fontId="0" fillId="0" borderId="17" xfId="0" applyBorder="1"/>
    <xf numFmtId="0" fontId="0" fillId="0" borderId="11" xfId="0" applyBorder="1"/>
    <xf numFmtId="165" fontId="3" fillId="0" borderId="0" xfId="0" applyNumberFormat="1" applyFont="1" applyAlignment="1">
      <alignment horizontal="left"/>
    </xf>
    <xf numFmtId="3" fontId="0" fillId="46" borderId="1" xfId="0" applyNumberFormat="1" applyFill="1" applyBorder="1"/>
    <xf numFmtId="169" fontId="27" fillId="46" borderId="1" xfId="28" applyNumberFormat="1" applyFont="1" applyFill="1" applyBorder="1"/>
    <xf numFmtId="3" fontId="0" fillId="46" borderId="0" xfId="0" applyNumberFormat="1" applyFill="1"/>
    <xf numFmtId="169" fontId="30" fillId="46" borderId="0" xfId="28" applyNumberFormat="1" applyFont="1" applyFill="1" applyBorder="1"/>
    <xf numFmtId="0" fontId="31" fillId="0" borderId="0" xfId="0" applyFont="1"/>
    <xf numFmtId="165" fontId="3" fillId="0" borderId="5" xfId="0" applyNumberFormat="1" applyFont="1" applyBorder="1" applyAlignment="1">
      <alignment horizontal="right"/>
    </xf>
    <xf numFmtId="165" fontId="3" fillId="0" borderId="0" xfId="0" applyNumberFormat="1" applyFont="1" applyAlignment="1">
      <alignment horizontal="right"/>
    </xf>
    <xf numFmtId="166" fontId="5" fillId="0" borderId="0" xfId="28" applyNumberFormat="1" applyFont="1"/>
    <xf numFmtId="166" fontId="0" fillId="0" borderId="0" xfId="0" applyNumberFormat="1"/>
    <xf numFmtId="166" fontId="0" fillId="0" borderId="18" xfId="28" applyNumberFormat="1" applyFont="1" applyBorder="1"/>
    <xf numFmtId="166" fontId="5" fillId="0" borderId="18" xfId="28" applyNumberFormat="1" applyFont="1" applyBorder="1"/>
    <xf numFmtId="0" fontId="0" fillId="0" borderId="18" xfId="0" applyBorder="1"/>
    <xf numFmtId="0" fontId="6" fillId="0" borderId="0" xfId="0" applyFont="1"/>
    <xf numFmtId="166" fontId="6" fillId="0" borderId="0" xfId="0" applyNumberFormat="1" applyFont="1"/>
    <xf numFmtId="3" fontId="0" fillId="47" borderId="0" xfId="0" applyNumberFormat="1" applyFill="1"/>
    <xf numFmtId="169" fontId="27" fillId="0" borderId="1" xfId="28" applyNumberFormat="1" applyFont="1" applyFill="1" applyBorder="1"/>
    <xf numFmtId="3" fontId="77" fillId="0" borderId="0" xfId="69" applyNumberFormat="1" applyFont="1" applyAlignment="1">
      <alignment horizontal="right"/>
    </xf>
    <xf numFmtId="0" fontId="78" fillId="0" borderId="0" xfId="69" applyFont="1"/>
    <xf numFmtId="0" fontId="78" fillId="0" borderId="0" xfId="69" applyFont="1" applyAlignment="1">
      <alignment horizontal="right" vertical="center"/>
    </xf>
    <xf numFmtId="0" fontId="77" fillId="0" borderId="0" xfId="69" applyFont="1"/>
    <xf numFmtId="3" fontId="77" fillId="0" borderId="0" xfId="69" applyNumberFormat="1" applyFont="1"/>
    <xf numFmtId="0" fontId="79" fillId="0" borderId="0" xfId="69" applyFont="1" applyAlignment="1">
      <alignment horizontal="right" vertical="center"/>
    </xf>
    <xf numFmtId="0" fontId="79" fillId="0" borderId="0" xfId="69" applyFont="1"/>
    <xf numFmtId="3" fontId="0" fillId="48" borderId="1" xfId="0" applyNumberFormat="1" applyFill="1" applyBorder="1"/>
    <xf numFmtId="3" fontId="0" fillId="48" borderId="0" xfId="0" applyNumberFormat="1" applyFill="1"/>
    <xf numFmtId="0" fontId="78" fillId="0" borderId="0" xfId="69" applyFont="1" applyAlignment="1">
      <alignment horizontal="right"/>
    </xf>
    <xf numFmtId="0" fontId="77" fillId="0" borderId="0" xfId="69" applyFont="1" applyAlignment="1">
      <alignment horizontal="right" vertical="center"/>
    </xf>
    <xf numFmtId="0" fontId="77" fillId="0" borderId="0" xfId="69" applyFont="1" applyAlignment="1">
      <alignment horizontal="right"/>
    </xf>
    <xf numFmtId="3" fontId="78" fillId="0" borderId="0" xfId="69" applyNumberFormat="1" applyFont="1" applyAlignment="1">
      <alignment horizontal="right"/>
    </xf>
    <xf numFmtId="3" fontId="78" fillId="0" borderId="0" xfId="69" applyNumberFormat="1" applyFont="1" applyAlignment="1">
      <alignment horizontal="right" vertical="center"/>
    </xf>
    <xf numFmtId="3" fontId="32" fillId="0" borderId="0" xfId="69" applyNumberFormat="1" applyFont="1" applyAlignment="1">
      <alignment horizontal="right"/>
    </xf>
    <xf numFmtId="0" fontId="32" fillId="0" borderId="0" xfId="69" applyFont="1" applyAlignment="1">
      <alignment horizontal="right"/>
    </xf>
    <xf numFmtId="169" fontId="33" fillId="38" borderId="0" xfId="28" applyNumberFormat="1" applyFont="1" applyFill="1" applyBorder="1"/>
    <xf numFmtId="169" fontId="27" fillId="46" borderId="0" xfId="28" applyNumberFormat="1" applyFont="1" applyFill="1" applyBorder="1"/>
    <xf numFmtId="3" fontId="0" fillId="49" borderId="0" xfId="0" applyNumberFormat="1" applyFill="1"/>
    <xf numFmtId="169" fontId="0" fillId="49" borderId="0" xfId="28" applyNumberFormat="1" applyFont="1" applyFill="1" applyBorder="1"/>
    <xf numFmtId="3" fontId="0" fillId="49" borderId="1" xfId="0" applyNumberFormat="1" applyFill="1" applyBorder="1"/>
    <xf numFmtId="0" fontId="2" fillId="0" borderId="0" xfId="0" applyFont="1"/>
    <xf numFmtId="0" fontId="2" fillId="0" borderId="10" xfId="0" applyFont="1" applyBorder="1"/>
    <xf numFmtId="0" fontId="1" fillId="0" borderId="10" xfId="74" applyFont="1" applyBorder="1"/>
    <xf numFmtId="0" fontId="2" fillId="0" borderId="6" xfId="0" applyFont="1" applyBorder="1"/>
    <xf numFmtId="0" fontId="1" fillId="0" borderId="6" xfId="74" applyFont="1" applyBorder="1"/>
    <xf numFmtId="0" fontId="34" fillId="0" borderId="6" xfId="74" applyBorder="1"/>
    <xf numFmtId="167" fontId="80" fillId="42" borderId="0" xfId="69" applyNumberFormat="1" applyFont="1" applyFill="1" applyAlignment="1">
      <alignment horizontal="left"/>
    </xf>
    <xf numFmtId="0" fontId="15" fillId="2" borderId="0" xfId="69" applyFont="1" applyFill="1" applyAlignment="1">
      <alignment horizontal="center"/>
    </xf>
    <xf numFmtId="0" fontId="20" fillId="40" borderId="0" xfId="69" applyFont="1" applyFill="1" applyAlignment="1">
      <alignment horizontal="left" vertical="center" wrapText="1"/>
    </xf>
    <xf numFmtId="0" fontId="20" fillId="40" borderId="0" xfId="69" applyFont="1" applyFill="1" applyAlignment="1">
      <alignment horizontal="left" vertical="top" wrapText="1"/>
    </xf>
  </cellXfs>
  <cellStyles count="88">
    <cellStyle name="20% - Accent1 2" xfId="1" xr:uid="{0047EA36-E2FB-43FE-AAF4-99DE2706004A}"/>
    <cellStyle name="20% - Accent2 2" xfId="2" xr:uid="{5D7B1619-4D76-4968-A487-56BDD7C0B214}"/>
    <cellStyle name="20% - Accent3 2" xfId="3" xr:uid="{02CA538D-6E74-4106-84C8-17C20D882189}"/>
    <cellStyle name="20% - Accent4 2" xfId="4" xr:uid="{390431D2-B34B-4631-A285-571A1BA587FB}"/>
    <cellStyle name="20% - Accent5 2" xfId="5" xr:uid="{5B3540A9-9C88-4FCD-BDE0-F5C9C965FBC6}"/>
    <cellStyle name="20% - Accent6 2" xfId="6" xr:uid="{7545F865-3B6C-4982-8D85-7A5734E5AF31}"/>
    <cellStyle name="40% - Accent1 2" xfId="7" xr:uid="{097E312D-58CB-4224-BCE3-36CF59483A08}"/>
    <cellStyle name="40% - Accent2 2" xfId="8" xr:uid="{27ECC401-E251-43C4-BFD1-76CAF9E2B7BD}"/>
    <cellStyle name="40% - Accent3 2" xfId="9" xr:uid="{65C07F98-9073-411C-B444-69B70F4EB174}"/>
    <cellStyle name="40% - Accent4 2" xfId="10" xr:uid="{DCFA0D5B-845F-4878-9D6C-4A44DCC483BE}"/>
    <cellStyle name="40% - Accent5 2" xfId="11" xr:uid="{854790A7-9AAA-4433-9C3B-6BAE3BEA73A7}"/>
    <cellStyle name="40% - Accent6 2" xfId="12" xr:uid="{E3EF7040-B9D2-41AC-BA87-86E70E2AAB0D}"/>
    <cellStyle name="60% - Accent1 2" xfId="13" xr:uid="{1DBE47A3-F44C-4157-9CC9-9AA819438438}"/>
    <cellStyle name="60% - Accent2 2" xfId="14" xr:uid="{A74C4AAA-236A-4186-9E8C-13D58F399ACB}"/>
    <cellStyle name="60% - Accent3 2" xfId="15" xr:uid="{F6B464E4-3E01-4FCF-BEF3-8DA5DB998E13}"/>
    <cellStyle name="60% - Accent4 2" xfId="16" xr:uid="{171D2728-D15D-41C9-B34F-94C936B9ED52}"/>
    <cellStyle name="60% - Accent5 2" xfId="17" xr:uid="{5600E13D-54A5-488B-8C0E-323F72F17FED}"/>
    <cellStyle name="60% - Accent6 2" xfId="18" xr:uid="{4D99C895-975E-434F-AC99-B29CA8C21CF0}"/>
    <cellStyle name="Accent1 2" xfId="19" xr:uid="{B07AE87F-4D50-4012-9A14-006EECD16317}"/>
    <cellStyle name="Accent2 2" xfId="20" xr:uid="{2C8D0BE2-67B2-44F0-8A25-97CCFA60819E}"/>
    <cellStyle name="Accent3 2" xfId="21" xr:uid="{90143723-7565-4097-ACD4-6240313A1BD9}"/>
    <cellStyle name="Accent4 2" xfId="22" xr:uid="{D92F97E3-A531-4770-A504-A645F9ED707A}"/>
    <cellStyle name="Accent5 2" xfId="23" xr:uid="{E2D28DDF-284C-440D-B4F5-18ABEC8DE21E}"/>
    <cellStyle name="Accent6 2" xfId="24" xr:uid="{7C712199-1162-4AB6-9615-B7C6CADFE369}"/>
    <cellStyle name="Bad 2" xfId="25" xr:uid="{CC933376-F1DC-485F-980D-A86A9EF119B7}"/>
    <cellStyle name="Calculation 2" xfId="26" xr:uid="{F91B6262-A4F6-45D3-9959-F651631D8FE8}"/>
    <cellStyle name="Check Cell 2" xfId="27" xr:uid="{6914EAA7-1021-4F83-8874-5DEEA33670A8}"/>
    <cellStyle name="Comma" xfId="28" builtinId="3"/>
    <cellStyle name="Comma [0] 2" xfId="29" xr:uid="{0B43CA30-966E-4084-9C1E-DEA388AA3C9D}"/>
    <cellStyle name="Comma [1]" xfId="30" xr:uid="{A6889C6B-5C08-490F-8EDA-9C7739E08707}"/>
    <cellStyle name="Comma 2" xfId="31" xr:uid="{6F62C733-C99A-4E93-A90F-99B5037F1946}"/>
    <cellStyle name="Comma 2 2" xfId="32" xr:uid="{CE4CDBA7-35FF-47DF-9D27-DB36D5B91091}"/>
    <cellStyle name="Comma 2 3" xfId="33" xr:uid="{D26B9500-770C-41CE-AC79-360A55E43CCA}"/>
    <cellStyle name="Comma 2 4" xfId="34" xr:uid="{493B89EB-C807-45C0-B44F-ABFC920EC75F}"/>
    <cellStyle name="Comma 3" xfId="35" xr:uid="{521BBD43-34E7-4284-BAD0-82BDB86E1178}"/>
    <cellStyle name="Comma 3 2" xfId="36" xr:uid="{7E7C16ED-DA06-4E88-902E-1148B83B8F82}"/>
    <cellStyle name="Comma 3 3" xfId="37" xr:uid="{52B41174-B078-4249-B568-378B4C15023A}"/>
    <cellStyle name="Comma 3 4" xfId="38" xr:uid="{1960F3FD-F095-4B33-B1AB-BD008649B3E7}"/>
    <cellStyle name="Comma 4" xfId="39" xr:uid="{3E327444-6E8B-49EC-AB82-9E7DFAD2281A}"/>
    <cellStyle name="Comma 4 2" xfId="40" xr:uid="{F2CAF78A-A922-41FB-B506-A3CE87D034BC}"/>
    <cellStyle name="Comma 5" xfId="41" xr:uid="{58A5ABD5-1589-4FC3-A191-BF67E41DEB82}"/>
    <cellStyle name="Comma 6" xfId="42" xr:uid="{11425211-78BD-45F8-AB22-769A2A67C736}"/>
    <cellStyle name="Comment Box" xfId="43" xr:uid="{39D0B35B-3058-48F5-AD45-075645BF9FD8}"/>
    <cellStyle name="Currency 2" xfId="44" xr:uid="{AD8B3570-E105-4838-841E-77DB3400D99F}"/>
    <cellStyle name="Currency 3" xfId="45" xr:uid="{63875572-2DC3-45B9-BC37-151788FEF6F2}"/>
    <cellStyle name="Currency 3 2" xfId="46" xr:uid="{FC876FD1-DEDD-4998-9A2B-00D741E17383}"/>
    <cellStyle name="Currency 3 3" xfId="47" xr:uid="{C22761BA-D0E1-408C-AD3E-B9AC97F55AFB}"/>
    <cellStyle name="Data Input" xfId="48" xr:uid="{5F7718DE-FE6E-4729-A3E0-E42C3D0DA414}"/>
    <cellStyle name="Data Rows" xfId="49" xr:uid="{7FA06F39-AC0E-4451-AA5C-7A74EA0396F0}"/>
    <cellStyle name="Entry 1A" xfId="50" xr:uid="{BC1A4F3A-CC14-43F0-98A8-40258C2550B2}"/>
    <cellStyle name="Entry 1B" xfId="51" xr:uid="{031BB435-3A0A-4162-84F2-A3221EC67589}"/>
    <cellStyle name="Explanatory Text 2" xfId="52" xr:uid="{7BC1E511-32FA-4789-9447-7271C3D76467}"/>
    <cellStyle name="Explanatory text 2 2" xfId="53" xr:uid="{0A4CBEE4-E256-4449-B11E-20B9782B0F3C}"/>
    <cellStyle name="Good 2" xfId="54" xr:uid="{56DAE27D-E2D0-4FE0-A00B-AE1ADF10DE44}"/>
    <cellStyle name="Heading 1 2" xfId="55" xr:uid="{14DDF6C8-186C-4ABA-A5E1-AA05EFC259F7}"/>
    <cellStyle name="Heading 1 2 2" xfId="56" xr:uid="{4A7B8C31-3446-4DC3-AF6D-4771A2CD6DD6}"/>
    <cellStyle name="Heading 1-noindex" xfId="57" xr:uid="{0193502C-C8EB-4484-BF3C-F556FC02D4FD}"/>
    <cellStyle name="Heading 2 2" xfId="58" xr:uid="{22D74EC4-F29D-49C6-B990-3EBB40E4F0F7}"/>
    <cellStyle name="Heading 3 2" xfId="59" xr:uid="{2EF24315-A696-43C4-A645-7E909254E688}"/>
    <cellStyle name="Heading 3 2 2" xfId="60" xr:uid="{0A3F7731-18B3-423D-ADCF-C1CC51E0A78D}"/>
    <cellStyle name="Heading 4 2" xfId="61" xr:uid="{A89AA8DA-2496-4186-8E8D-C96115F9895C}"/>
    <cellStyle name="Heading 4 2 2" xfId="62" xr:uid="{9DF66D60-24AD-4162-8370-26E09E781D38}"/>
    <cellStyle name="Input 2" xfId="63" xr:uid="{DE21C988-8DC1-41B3-B3D2-703FBA7238CE}"/>
    <cellStyle name="Label 1" xfId="64" xr:uid="{1A4909F2-2C69-4D18-9A82-82D7B4DD582D}"/>
    <cellStyle name="Label 2a" xfId="65" xr:uid="{4A53C08F-4F6D-4FDA-B93E-BE15889CF129}"/>
    <cellStyle name="Label 2a centre" xfId="66" xr:uid="{88D089AE-E43D-49A1-8B49-1212DFE1EF3E}"/>
    <cellStyle name="Linked Cell 2" xfId="67" xr:uid="{4B2E88CC-B33A-4F20-9DE7-DD5328CB8321}"/>
    <cellStyle name="Neutral 2" xfId="68" xr:uid="{D745C642-4491-4457-BCF3-EE7BFAC0CB11}"/>
    <cellStyle name="Normal" xfId="0" builtinId="0"/>
    <cellStyle name="Normal 2" xfId="69" xr:uid="{029BEDAF-AC70-4B3D-8C32-550590E0ECC6}"/>
    <cellStyle name="Normal 2 2" xfId="70" xr:uid="{31908BBB-7C7B-4A40-A434-5F6DBE206263}"/>
    <cellStyle name="Normal 3" xfId="71" xr:uid="{A62235A4-87E0-40D5-9A93-2FCE1022F77C}"/>
    <cellStyle name="Normal 3 2" xfId="72" xr:uid="{64170D1C-744F-44E4-8D44-7EF87E814318}"/>
    <cellStyle name="Normal 4" xfId="73" xr:uid="{9CE0F602-9DE3-4511-9F76-73FA09EF3F7F}"/>
    <cellStyle name="Normal 5" xfId="74" xr:uid="{4439779B-F058-4EBA-8220-AD79B7BD271B}"/>
    <cellStyle name="Note 2" xfId="75" xr:uid="{0B546D3D-559C-4758-83D9-1D20C17EA7C1}"/>
    <cellStyle name="Output 2" xfId="76" xr:uid="{0BB36D2C-43E4-478E-A5A7-53531BAF45F4}"/>
    <cellStyle name="Page Number" xfId="77" xr:uid="{22829906-12C4-42B8-87D7-8CDECC050D42}"/>
    <cellStyle name="Percent" xfId="78" builtinId="5"/>
    <cellStyle name="Percent 2" xfId="79" xr:uid="{AE728CA2-5950-4334-834A-BAAB358F7A05}"/>
    <cellStyle name="Percent 2 2" xfId="80" xr:uid="{2F2FA17E-94D1-4AAE-B9F4-E723FF6605F5}"/>
    <cellStyle name="Percent 3" xfId="81" xr:uid="{6474954D-B9F1-4AD0-9340-322373260742}"/>
    <cellStyle name="Sum" xfId="82" xr:uid="{341AA0F4-437E-42CE-9F20-F0C82E1F6956}"/>
    <cellStyle name="Text" xfId="83" xr:uid="{BFB6CBC5-DD01-4590-8A73-6F4ACCB20706}"/>
    <cellStyle name="Title" xfId="84" builtinId="15" customBuiltin="1"/>
    <cellStyle name="Top rows" xfId="85" xr:uid="{CC482E13-73E0-4C2E-9646-0E7CE7B191EF}"/>
    <cellStyle name="Total 2" xfId="86" xr:uid="{1E1414BE-6202-4162-95A0-619B7E232792}"/>
    <cellStyle name="Warning Text 2" xfId="87" xr:uid="{57C01491-3B54-4143-9ED3-3AE92911B928}"/>
  </cellStyles>
  <dxfs count="9">
    <dxf>
      <fill>
        <patternFill>
          <bgColor rgb="FFE2EFDA"/>
        </patternFill>
      </fill>
    </dxf>
    <dxf>
      <font>
        <b/>
        <i val="0"/>
        <color rgb="FFFFFFFF"/>
      </font>
      <fill>
        <patternFill>
          <bgColor rgb="FF70AD47"/>
        </patternFill>
      </fill>
    </dxf>
    <dxf>
      <border>
        <left style="thin">
          <color rgb="FFA9D08E"/>
        </left>
        <right style="thin">
          <color rgb="FFA9D08E"/>
        </right>
        <top style="thin">
          <color rgb="FFA9D08E"/>
        </top>
        <bottom style="thin">
          <color rgb="FFA9D08E"/>
        </bottom>
        <horizontal style="thin">
          <color rgb="FFA9D08E"/>
        </horizontal>
      </border>
    </dxf>
    <dxf>
      <fill>
        <patternFill>
          <bgColor rgb="FFF0F0F0"/>
        </patternFill>
      </fill>
    </dxf>
    <dxf>
      <font>
        <b/>
        <i val="0"/>
        <color rgb="FFFFFFFF"/>
      </font>
      <fill>
        <patternFill>
          <bgColor rgb="FFABABAB"/>
        </patternFill>
      </fill>
    </dxf>
    <dxf>
      <border>
        <left style="thin">
          <color rgb="FFC6C6C6"/>
        </left>
        <right style="thin">
          <color rgb="FFC6C6C6"/>
        </right>
        <top style="thin">
          <color rgb="FFC6C6C6"/>
        </top>
        <bottom style="thin">
          <color rgb="FFC6C6C6"/>
        </bottom>
        <horizontal style="thin">
          <color rgb="FFC6C6C6"/>
        </horizontal>
      </border>
    </dxf>
    <dxf>
      <fill>
        <patternFill>
          <bgColor theme="4" tint="0.79995117038483843"/>
        </patternFill>
      </fill>
    </dxf>
    <dxf>
      <fill>
        <patternFill patternType="solid">
          <fgColor theme="4" tint="0.79995117038483843"/>
          <bgColor theme="4" tint="0.79995117038483843"/>
        </patternFill>
      </fill>
      <border>
        <top/>
      </border>
    </dxf>
    <dxf>
      <fill>
        <patternFill patternType="solid">
          <fgColor theme="4" tint="0.79995117038483843"/>
          <bgColor theme="4" tint="0.79995117038483843"/>
        </patternFill>
      </fill>
      <border>
        <bottom/>
      </border>
    </dxf>
  </dxfs>
  <tableStyles count="3" defaultTableStyle="TableStyleMedium9" defaultPivotStyle="PivotStyleLight16">
    <tableStyle name="Flattened Pivot Style" table="0" count="3" xr9:uid="{FE594724-B2FE-4BFB-825E-210498A0BE46}">
      <tableStyleElement type="headerRow" dxfId="8"/>
      <tableStyleElement type="totalRow" dxfId="7"/>
      <tableStyleElement type="secondRowStripe" dxfId="6"/>
    </tableStyle>
    <tableStyle name="TableStyleQueryPreview" pivot="0" count="3" xr9:uid="{4705E32E-C5F5-432A-85C6-C783506F6B83}">
      <tableStyleElement type="wholeTable" dxfId="5"/>
      <tableStyleElement type="headerRow" dxfId="4"/>
      <tableStyleElement type="firstRowStripe" dxfId="3"/>
    </tableStyle>
    <tableStyle name="TableStyleQueryResult" pivot="0" count="3" xr9:uid="{C583A733-65F7-439A-BA40-B8D731845CF8}">
      <tableStyleElement type="wholeTable" dxfId="2"/>
      <tableStyleElement type="headerRow" dxfId="1"/>
      <tableStyleElement type="firstRowStripe"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externalLink" Target="externalLinks/externalLink1.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4.xml"/><Relationship Id="rId11" Type="http://schemas.openxmlformats.org/officeDocument/2006/relationships/customXml" Target="../customXml/item1.xml"/><Relationship Id="rId5" Type="http://schemas.openxmlformats.org/officeDocument/2006/relationships/externalLink" Target="externalLinks/externalLink3.xml"/><Relationship Id="rId10" Type="http://schemas.openxmlformats.org/officeDocument/2006/relationships/calcChain" Target="calcChain.xml"/><Relationship Id="rId4" Type="http://schemas.openxmlformats.org/officeDocument/2006/relationships/externalLink" Target="externalLinks/externalLink2.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-1</xdr:colOff>
      <xdr:row>1</xdr:row>
      <xdr:rowOff>149678</xdr:rowOff>
    </xdr:from>
    <xdr:to>
      <xdr:col>9</xdr:col>
      <xdr:colOff>1724024</xdr:colOff>
      <xdr:row>8</xdr:row>
      <xdr:rowOff>11430</xdr:rowOff>
    </xdr:to>
    <xdr:grpSp>
      <xdr:nvGrpSpPr>
        <xdr:cNvPr id="2" name="Group 1">
          <a:extLst>
            <a:ext uri="{FF2B5EF4-FFF2-40B4-BE49-F238E27FC236}">
              <a16:creationId xmlns:a16="http://schemas.microsoft.com/office/drawing/2014/main" id="{7FCE3A8E-50F9-4ED3-B6BD-59C3A23EBDCA}"/>
            </a:ext>
          </a:extLst>
        </xdr:cNvPr>
        <xdr:cNvGrpSpPr/>
      </xdr:nvGrpSpPr>
      <xdr:grpSpPr>
        <a:xfrm>
          <a:off x="598713" y="1251857"/>
          <a:ext cx="13963650" cy="2841716"/>
          <a:chOff x="629738" y="1244237"/>
          <a:chExt cx="14382477" cy="2851513"/>
        </a:xfrm>
      </xdr:grpSpPr>
      <xdr:pic>
        <xdr:nvPicPr>
          <xdr:cNvPr id="3" name="Picture 2">
            <a:extLst>
              <a:ext uri="{FF2B5EF4-FFF2-40B4-BE49-F238E27FC236}">
                <a16:creationId xmlns:a16="http://schemas.microsoft.com/office/drawing/2014/main" id="{D1AC46D4-AECA-AA62-A869-A1175EF3F3E7}"/>
              </a:ext>
            </a:extLst>
          </xdr:cNvPr>
          <xdr:cNvPicPr>
            <a:picLocks noChangeAspect="1" noChangeArrowheads="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t="28707" b="21088"/>
          <a:stretch>
            <a:fillRect/>
          </a:stretch>
        </xdr:blipFill>
        <xdr:spPr bwMode="auto">
          <a:xfrm>
            <a:off x="629738" y="1244237"/>
            <a:ext cx="14382477" cy="2851513"/>
          </a:xfrm>
          <a:prstGeom prst="rect">
            <a:avLst/>
          </a:prstGeom>
          <a:noFill/>
          <a:ln>
            <a:noFill/>
          </a:ln>
          <a:extLst>
            <a:ext uri="{909E8E84-426E-40DD-AFC4-6F175D3DCCD1}">
              <a14:hiddenFill xmlns:a14="http://schemas.microsoft.com/office/drawing/2010/main">
                <a:solidFill>
                  <a:srgbClr val="FFFFFF"/>
                </a:solidFill>
              </a14:hiddenFill>
            </a:ext>
          </a:extLst>
        </xdr:spPr>
      </xdr:pic>
      <xdr:sp macro="" textlink="">
        <xdr:nvSpPr>
          <xdr:cNvPr id="4" name="TextBox 3">
            <a:extLst>
              <a:ext uri="{FF2B5EF4-FFF2-40B4-BE49-F238E27FC236}">
                <a16:creationId xmlns:a16="http://schemas.microsoft.com/office/drawing/2014/main" id="{1DED15CD-8A73-83F2-DFD5-CA70E8E07FEE}"/>
              </a:ext>
            </a:extLst>
          </xdr:cNvPr>
          <xdr:cNvSpPr txBox="1"/>
        </xdr:nvSpPr>
        <xdr:spPr>
          <a:xfrm>
            <a:off x="841738" y="1465489"/>
            <a:ext cx="5433332" cy="115687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NZ" sz="5400" b="0">
                <a:ln>
                  <a:solidFill>
                    <a:schemeClr val="bg1"/>
                  </a:solidFill>
                </a:ln>
                <a:solidFill>
                  <a:schemeClr val="bg1"/>
                </a:solidFill>
                <a:latin typeface="Noto Sans" panose="020B0502040504020204" pitchFamily="34" charset="0"/>
                <a:ea typeface="Noto Sans" panose="020B0502040504020204" pitchFamily="34" charset="0"/>
                <a:cs typeface="Noto Sans" panose="020B0502040504020204" pitchFamily="34" charset="0"/>
              </a:rPr>
              <a:t>Market Report</a:t>
            </a:r>
          </a:p>
        </xdr:txBody>
      </xdr:sp>
      <xdr:pic>
        <xdr:nvPicPr>
          <xdr:cNvPr id="5" name="Picture 4">
            <a:extLst>
              <a:ext uri="{FF2B5EF4-FFF2-40B4-BE49-F238E27FC236}">
                <a16:creationId xmlns:a16="http://schemas.microsoft.com/office/drawing/2014/main" id="{0F5E1D4F-E110-8759-D5D5-439A4BF1ECD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1859863" y="1312001"/>
            <a:ext cx="3147927" cy="1386023"/>
          </a:xfrm>
          <a:prstGeom prst="rect">
            <a:avLst/>
          </a:prstGeom>
          <a:noFill/>
          <a:extLst>
            <a:ext uri="{909E8E84-426E-40DD-AFC4-6F175D3DCCD1}">
              <a14:hiddenFill xmlns:a14="http://schemas.microsoft.com/office/drawing/2010/main">
                <a:solidFill>
                  <a:srgbClr val="FFFFFF"/>
                </a:solidFill>
              </a14:hiddenFill>
            </a:ext>
          </a:extLst>
        </xdr:spPr>
      </xdr:pic>
    </xdr:grp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Data%20Warehouse/Monthly%20business%20report/2011/03%20Jun%2010%20mpv.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sites/Accountmein/Shared%20Documents/Month%20End/Monthly%20Reporting/External%20Pax%20Reporting/FY22/01%20-%20Live%20Report%20Data/Stats%20Report%201.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sites/Accountmein/Shared%20Documents/Month%20End/2.%20Monthly%20Reporting/External%20Pax%20Reporting/FY24/01%20-%20Live%20Report%20Data/Market%20Report%20Data.xlsx" TargetMode="External"/></Relationships>
</file>

<file path=xl/externalLinks/_rels/externalLink4.xml.rels><?xml version="1.0" encoding="UTF-8" standalone="yes"?>
<Relationships xmlns="http://schemas.openxmlformats.org/package/2006/relationships"><Relationship Id="rId2" Type="http://schemas.openxmlformats.org/officeDocument/2006/relationships/externalLinkPath" Target="https://wellingtonairportconz.sharepoint.com/sites/Accountmein/Shared%20Documents/Month%20End/2.%20Monthly%20Reporting/External%20Pax%20Reporting/FY26/01%20-%20Live%20Report%20Data/Market%20Report%20Data.xlsx" TargetMode="External"/><Relationship Id="rId1" Type="http://schemas.openxmlformats.org/officeDocument/2006/relationships/externalLinkPath" Target="/sites/Accountmein/Shared%20Documents/Month%20End/2.%20Monthly%20Reporting/External%20Pax%20Reporting/FY26/01%20-%20Live%20Report%20Data/Market%20Report%20Dat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tions"/>
      <sheetName val="International Stats"/>
      <sheetName val="Domestic Stats"/>
      <sheetName val="Migration Stats"/>
      <sheetName val="Monthly Comp"/>
      <sheetName val="Flight Summary"/>
      <sheetName val="Migration Summary"/>
      <sheetName val="Report"/>
    </sheetNames>
    <sheetDataSet>
      <sheetData sheetId="0" refreshError="1"/>
      <sheetData sheetId="1" refreshError="1"/>
      <sheetData sheetId="2" refreshError="1"/>
      <sheetData sheetId="3" refreshError="1">
        <row r="6">
          <cell r="A6">
            <v>38749</v>
          </cell>
          <cell r="B6">
            <v>3300</v>
          </cell>
          <cell r="C6">
            <v>3432</v>
          </cell>
          <cell r="D6">
            <v>286</v>
          </cell>
          <cell r="E6">
            <v>5236</v>
          </cell>
          <cell r="F6">
            <v>550</v>
          </cell>
          <cell r="G6">
            <v>12804</v>
          </cell>
          <cell r="H6">
            <v>2288</v>
          </cell>
          <cell r="I6">
            <v>2756</v>
          </cell>
          <cell r="J6">
            <v>156</v>
          </cell>
          <cell r="K6">
            <v>2106</v>
          </cell>
          <cell r="L6">
            <v>832</v>
          </cell>
          <cell r="M6">
            <v>8138</v>
          </cell>
          <cell r="N6">
            <v>10338</v>
          </cell>
          <cell r="O6">
            <v>12353</v>
          </cell>
          <cell r="P6">
            <v>385</v>
          </cell>
          <cell r="Q6">
            <v>23076</v>
          </cell>
          <cell r="R6">
            <v>8301</v>
          </cell>
          <cell r="S6">
            <v>11355</v>
          </cell>
          <cell r="T6">
            <v>518</v>
          </cell>
          <cell r="U6">
            <v>20174</v>
          </cell>
          <cell r="AB6">
            <v>0</v>
          </cell>
          <cell r="AI6">
            <v>0</v>
          </cell>
          <cell r="AK6">
            <v>8147</v>
          </cell>
          <cell r="AZ6">
            <v>0.25773195876288657</v>
          </cell>
          <cell r="BA6">
            <v>0.26804123711340205</v>
          </cell>
          <cell r="BB6">
            <v>2.2336769759450172E-2</v>
          </cell>
          <cell r="BC6">
            <v>0.40893470790378006</v>
          </cell>
          <cell r="BD6">
            <v>4.29553264604811E-2</v>
          </cell>
          <cell r="BE6">
            <v>0.99999999999999989</v>
          </cell>
          <cell r="BF6">
            <v>0.28115015974440893</v>
          </cell>
          <cell r="BG6">
            <v>0.33865814696485624</v>
          </cell>
          <cell r="BH6">
            <v>1.9169329073482427E-2</v>
          </cell>
          <cell r="BI6">
            <v>0.25878594249201275</v>
          </cell>
          <cell r="BJ6">
            <v>0.10223642172523961</v>
          </cell>
          <cell r="BK6">
            <v>1</v>
          </cell>
          <cell r="BL6">
            <v>18639</v>
          </cell>
          <cell r="BM6">
            <v>23708</v>
          </cell>
          <cell r="BN6">
            <v>903</v>
          </cell>
          <cell r="BO6">
            <v>43250</v>
          </cell>
          <cell r="BP6">
            <v>0.43095953757225436</v>
          </cell>
          <cell r="BQ6">
            <v>0.5481618497109827</v>
          </cell>
          <cell r="BR6">
            <v>2.0878612716763004E-2</v>
          </cell>
          <cell r="BS6">
            <v>1</v>
          </cell>
          <cell r="BT6" t="str">
            <v/>
          </cell>
          <cell r="BU6" t="str">
            <v/>
          </cell>
          <cell r="BV6" t="str">
            <v/>
          </cell>
          <cell r="BW6" t="str">
            <v/>
          </cell>
          <cell r="BX6" t="str">
            <v/>
          </cell>
          <cell r="BY6" t="str">
            <v/>
          </cell>
          <cell r="BZ6">
            <v>0</v>
          </cell>
          <cell r="CA6">
            <v>0</v>
          </cell>
          <cell r="CB6">
            <v>0</v>
          </cell>
          <cell r="CC6">
            <v>0</v>
          </cell>
          <cell r="CD6">
            <v>0</v>
          </cell>
          <cell r="CE6">
            <v>0</v>
          </cell>
          <cell r="CF6">
            <v>0</v>
          </cell>
          <cell r="CG6">
            <v>0</v>
          </cell>
        </row>
        <row r="7">
          <cell r="A7">
            <v>38777</v>
          </cell>
          <cell r="B7">
            <v>3013</v>
          </cell>
          <cell r="C7">
            <v>3059</v>
          </cell>
          <cell r="D7">
            <v>69</v>
          </cell>
          <cell r="E7">
            <v>4531</v>
          </cell>
          <cell r="F7">
            <v>437</v>
          </cell>
          <cell r="G7">
            <v>11109</v>
          </cell>
          <cell r="H7">
            <v>2619</v>
          </cell>
          <cell r="I7">
            <v>4293</v>
          </cell>
          <cell r="J7">
            <v>54</v>
          </cell>
          <cell r="K7">
            <v>3105</v>
          </cell>
          <cell r="L7">
            <v>945</v>
          </cell>
          <cell r="M7">
            <v>11016</v>
          </cell>
          <cell r="N7">
            <v>10128</v>
          </cell>
          <cell r="O7">
            <v>11016</v>
          </cell>
          <cell r="P7">
            <v>277</v>
          </cell>
          <cell r="Q7">
            <v>21421</v>
          </cell>
          <cell r="R7">
            <v>10941</v>
          </cell>
          <cell r="S7">
            <v>12135</v>
          </cell>
          <cell r="T7">
            <v>434</v>
          </cell>
          <cell r="U7">
            <v>23510</v>
          </cell>
          <cell r="AB7">
            <v>0</v>
          </cell>
          <cell r="AI7">
            <v>0</v>
          </cell>
          <cell r="AK7">
            <v>7879</v>
          </cell>
          <cell r="AZ7">
            <v>0.27122153209109728</v>
          </cell>
          <cell r="BA7">
            <v>0.27536231884057971</v>
          </cell>
          <cell r="BB7">
            <v>6.2111801242236021E-3</v>
          </cell>
          <cell r="BC7">
            <v>0.40786749482401657</v>
          </cell>
          <cell r="BD7">
            <v>3.9337474120082816E-2</v>
          </cell>
          <cell r="BE7">
            <v>0.99999999999999989</v>
          </cell>
          <cell r="BF7">
            <v>0.23774509803921567</v>
          </cell>
          <cell r="BG7">
            <v>0.38970588235294118</v>
          </cell>
          <cell r="BH7">
            <v>4.9019607843137254E-3</v>
          </cell>
          <cell r="BI7">
            <v>0.28186274509803921</v>
          </cell>
          <cell r="BJ7">
            <v>8.5784313725490197E-2</v>
          </cell>
          <cell r="BK7">
            <v>1</v>
          </cell>
          <cell r="BL7">
            <v>21069</v>
          </cell>
          <cell r="BM7">
            <v>23151</v>
          </cell>
          <cell r="BN7">
            <v>711</v>
          </cell>
          <cell r="BO7">
            <v>44931</v>
          </cell>
          <cell r="BP7">
            <v>0.46891900914735929</v>
          </cell>
          <cell r="BQ7">
            <v>0.51525672698137148</v>
          </cell>
          <cell r="BR7">
            <v>1.5824263871269281E-2</v>
          </cell>
          <cell r="BS7">
            <v>1</v>
          </cell>
          <cell r="BT7" t="str">
            <v/>
          </cell>
          <cell r="BU7" t="str">
            <v/>
          </cell>
          <cell r="BV7" t="str">
            <v/>
          </cell>
          <cell r="BW7" t="str">
            <v/>
          </cell>
          <cell r="BX7" t="str">
            <v/>
          </cell>
          <cell r="BY7" t="str">
            <v/>
          </cell>
          <cell r="BZ7">
            <v>0</v>
          </cell>
          <cell r="CA7">
            <v>0</v>
          </cell>
          <cell r="CB7">
            <v>0</v>
          </cell>
          <cell r="CC7">
            <v>0</v>
          </cell>
          <cell r="CD7">
            <v>0</v>
          </cell>
          <cell r="CE7">
            <v>0</v>
          </cell>
          <cell r="CF7">
            <v>0</v>
          </cell>
          <cell r="CG7">
            <v>0</v>
          </cell>
        </row>
        <row r="8">
          <cell r="A8">
            <v>38808</v>
          </cell>
          <cell r="B8">
            <v>2662</v>
          </cell>
          <cell r="C8">
            <v>2200</v>
          </cell>
          <cell r="D8">
            <v>220</v>
          </cell>
          <cell r="E8">
            <v>4994</v>
          </cell>
          <cell r="F8">
            <v>396</v>
          </cell>
          <cell r="G8">
            <v>10472</v>
          </cell>
          <cell r="H8">
            <v>2730</v>
          </cell>
          <cell r="I8">
            <v>5356</v>
          </cell>
          <cell r="J8">
            <v>78</v>
          </cell>
          <cell r="K8">
            <v>4238</v>
          </cell>
          <cell r="L8">
            <v>1144</v>
          </cell>
          <cell r="M8">
            <v>13546</v>
          </cell>
          <cell r="N8">
            <v>13675</v>
          </cell>
          <cell r="O8">
            <v>10580</v>
          </cell>
          <cell r="P8">
            <v>228</v>
          </cell>
          <cell r="Q8">
            <v>24483</v>
          </cell>
          <cell r="R8">
            <v>13525</v>
          </cell>
          <cell r="S8">
            <v>11259</v>
          </cell>
          <cell r="T8">
            <v>447</v>
          </cell>
          <cell r="U8">
            <v>25231</v>
          </cell>
          <cell r="AB8">
            <v>0</v>
          </cell>
          <cell r="AI8">
            <v>0</v>
          </cell>
          <cell r="AK8">
            <v>7726</v>
          </cell>
          <cell r="AZ8">
            <v>0.25420168067226889</v>
          </cell>
          <cell r="BA8">
            <v>0.21008403361344538</v>
          </cell>
          <cell r="BB8">
            <v>2.100840336134454E-2</v>
          </cell>
          <cell r="BC8">
            <v>0.47689075630252103</v>
          </cell>
          <cell r="BD8">
            <v>3.7815126050420166E-2</v>
          </cell>
          <cell r="BE8">
            <v>1</v>
          </cell>
          <cell r="BF8">
            <v>0.20153550863723607</v>
          </cell>
          <cell r="BG8">
            <v>0.39539347408829173</v>
          </cell>
          <cell r="BH8">
            <v>5.7581573896353169E-3</v>
          </cell>
          <cell r="BI8">
            <v>0.31285988483685223</v>
          </cell>
          <cell r="BJ8">
            <v>8.4452975047984644E-2</v>
          </cell>
          <cell r="BK8">
            <v>1</v>
          </cell>
          <cell r="BL8">
            <v>27200</v>
          </cell>
          <cell r="BM8">
            <v>21839</v>
          </cell>
          <cell r="BN8">
            <v>675</v>
          </cell>
          <cell r="BO8">
            <v>49714</v>
          </cell>
          <cell r="BP8">
            <v>0.54712958120448973</v>
          </cell>
          <cell r="BQ8">
            <v>0.43929275455606065</v>
          </cell>
          <cell r="BR8">
            <v>1.3577664239449653E-2</v>
          </cell>
          <cell r="BS8">
            <v>1</v>
          </cell>
          <cell r="BT8" t="str">
            <v/>
          </cell>
          <cell r="BU8" t="str">
            <v/>
          </cell>
          <cell r="BV8" t="str">
            <v/>
          </cell>
          <cell r="BW8" t="str">
            <v/>
          </cell>
          <cell r="BX8" t="str">
            <v/>
          </cell>
          <cell r="BY8" t="str">
            <v/>
          </cell>
          <cell r="BZ8">
            <v>0</v>
          </cell>
          <cell r="CA8">
            <v>0</v>
          </cell>
          <cell r="CB8">
            <v>0</v>
          </cell>
          <cell r="CC8">
            <v>0</v>
          </cell>
          <cell r="CD8">
            <v>0</v>
          </cell>
          <cell r="CE8">
            <v>0</v>
          </cell>
          <cell r="CF8">
            <v>0</v>
          </cell>
          <cell r="CG8">
            <v>0</v>
          </cell>
        </row>
        <row r="9">
          <cell r="A9">
            <v>38838</v>
          </cell>
          <cell r="B9">
            <v>3757</v>
          </cell>
          <cell r="C9">
            <v>1802</v>
          </cell>
          <cell r="D9">
            <v>136</v>
          </cell>
          <cell r="E9">
            <v>3077</v>
          </cell>
          <cell r="F9">
            <v>459</v>
          </cell>
          <cell r="G9">
            <v>9231</v>
          </cell>
          <cell r="H9">
            <v>3066</v>
          </cell>
          <cell r="I9">
            <v>4095</v>
          </cell>
          <cell r="J9">
            <v>105</v>
          </cell>
          <cell r="K9">
            <v>3276</v>
          </cell>
          <cell r="L9">
            <v>861</v>
          </cell>
          <cell r="M9">
            <v>11403</v>
          </cell>
          <cell r="N9">
            <v>11899</v>
          </cell>
          <cell r="O9">
            <v>9140</v>
          </cell>
          <cell r="P9">
            <v>227</v>
          </cell>
          <cell r="Q9">
            <v>21266</v>
          </cell>
          <cell r="R9">
            <v>11159</v>
          </cell>
          <cell r="S9">
            <v>9027</v>
          </cell>
          <cell r="T9">
            <v>507</v>
          </cell>
          <cell r="U9">
            <v>20693</v>
          </cell>
          <cell r="AB9">
            <v>0</v>
          </cell>
          <cell r="AI9">
            <v>0</v>
          </cell>
          <cell r="AK9">
            <v>8344</v>
          </cell>
          <cell r="AZ9">
            <v>0.40699815837937386</v>
          </cell>
          <cell r="BA9">
            <v>0.19521178637200737</v>
          </cell>
          <cell r="BB9">
            <v>1.4732965009208104E-2</v>
          </cell>
          <cell r="BC9">
            <v>0.33333333333333331</v>
          </cell>
          <cell r="BD9">
            <v>4.9723756906077346E-2</v>
          </cell>
          <cell r="BE9">
            <v>1</v>
          </cell>
          <cell r="BF9">
            <v>0.26887661141804786</v>
          </cell>
          <cell r="BG9">
            <v>0.35911602209944754</v>
          </cell>
          <cell r="BH9">
            <v>9.2081031307550652E-3</v>
          </cell>
          <cell r="BI9">
            <v>0.287292817679558</v>
          </cell>
          <cell r="BJ9">
            <v>7.550644567219153E-2</v>
          </cell>
          <cell r="BK9">
            <v>1</v>
          </cell>
          <cell r="BL9">
            <v>23058</v>
          </cell>
          <cell r="BM9">
            <v>18167</v>
          </cell>
          <cell r="BN9">
            <v>734</v>
          </cell>
          <cell r="BO9">
            <v>41959</v>
          </cell>
          <cell r="BP9">
            <v>0.54953645225100689</v>
          </cell>
          <cell r="BQ9">
            <v>0.43297028051192832</v>
          </cell>
          <cell r="BR9">
            <v>1.7493267237064753E-2</v>
          </cell>
          <cell r="BS9">
            <v>1</v>
          </cell>
          <cell r="BT9" t="str">
            <v/>
          </cell>
          <cell r="BU9" t="str">
            <v/>
          </cell>
          <cell r="BV9" t="str">
            <v/>
          </cell>
          <cell r="BW9" t="str">
            <v/>
          </cell>
          <cell r="BX9" t="str">
            <v/>
          </cell>
          <cell r="BY9" t="str">
            <v/>
          </cell>
          <cell r="BZ9">
            <v>0</v>
          </cell>
          <cell r="CA9">
            <v>0</v>
          </cell>
          <cell r="CB9">
            <v>0</v>
          </cell>
          <cell r="CC9">
            <v>0</v>
          </cell>
          <cell r="CD9">
            <v>0</v>
          </cell>
          <cell r="CE9">
            <v>0</v>
          </cell>
          <cell r="CF9">
            <v>0</v>
          </cell>
          <cell r="CG9">
            <v>0</v>
          </cell>
        </row>
        <row r="10">
          <cell r="A10">
            <v>38869</v>
          </cell>
          <cell r="B10">
            <v>2772</v>
          </cell>
          <cell r="C10">
            <v>1332</v>
          </cell>
          <cell r="D10">
            <v>252</v>
          </cell>
          <cell r="E10">
            <v>3312</v>
          </cell>
          <cell r="F10">
            <v>396</v>
          </cell>
          <cell r="G10">
            <v>8064</v>
          </cell>
          <cell r="H10">
            <v>2640</v>
          </cell>
          <cell r="I10">
            <v>5896</v>
          </cell>
          <cell r="J10">
            <v>198</v>
          </cell>
          <cell r="K10">
            <v>3938</v>
          </cell>
          <cell r="L10">
            <v>1210</v>
          </cell>
          <cell r="M10">
            <v>13882</v>
          </cell>
          <cell r="N10">
            <v>11543</v>
          </cell>
          <cell r="O10">
            <v>7980</v>
          </cell>
          <cell r="P10">
            <v>231</v>
          </cell>
          <cell r="Q10">
            <v>19754</v>
          </cell>
          <cell r="R10">
            <v>13913</v>
          </cell>
          <cell r="S10">
            <v>7033</v>
          </cell>
          <cell r="T10">
            <v>431</v>
          </cell>
          <cell r="U10">
            <v>21377</v>
          </cell>
          <cell r="AB10">
            <v>0</v>
          </cell>
          <cell r="AI10">
            <v>0</v>
          </cell>
          <cell r="AK10">
            <v>6147</v>
          </cell>
          <cell r="AZ10">
            <v>0.34375</v>
          </cell>
          <cell r="BA10">
            <v>0.16517857142857142</v>
          </cell>
          <cell r="BB10">
            <v>3.125E-2</v>
          </cell>
          <cell r="BC10">
            <v>0.4107142857142857</v>
          </cell>
          <cell r="BD10">
            <v>4.9107142857142856E-2</v>
          </cell>
          <cell r="BE10">
            <v>1</v>
          </cell>
          <cell r="BF10">
            <v>0.19017432646592711</v>
          </cell>
          <cell r="BG10">
            <v>0.4247226624405705</v>
          </cell>
          <cell r="BH10">
            <v>1.4263074484944533E-2</v>
          </cell>
          <cell r="BI10">
            <v>0.28367670364500791</v>
          </cell>
          <cell r="BJ10">
            <v>8.7163232963549928E-2</v>
          </cell>
          <cell r="BK10">
            <v>1</v>
          </cell>
          <cell r="BL10">
            <v>25456</v>
          </cell>
          <cell r="BM10">
            <v>15013</v>
          </cell>
          <cell r="BN10">
            <v>662</v>
          </cell>
          <cell r="BO10">
            <v>41131</v>
          </cell>
          <cell r="BP10">
            <v>0.61890058593275143</v>
          </cell>
          <cell r="BQ10">
            <v>0.36500449782402566</v>
          </cell>
          <cell r="BR10">
            <v>1.6094916243222873E-2</v>
          </cell>
          <cell r="BS10">
            <v>1</v>
          </cell>
          <cell r="BT10" t="str">
            <v/>
          </cell>
          <cell r="BU10" t="str">
            <v/>
          </cell>
          <cell r="BV10" t="str">
            <v/>
          </cell>
          <cell r="BW10" t="str">
            <v/>
          </cell>
          <cell r="BX10" t="str">
            <v/>
          </cell>
          <cell r="BY10" t="str">
            <v/>
          </cell>
          <cell r="BZ10">
            <v>0</v>
          </cell>
          <cell r="CA10">
            <v>0</v>
          </cell>
          <cell r="CB10">
            <v>0</v>
          </cell>
          <cell r="CC10">
            <v>0</v>
          </cell>
          <cell r="CD10">
            <v>0</v>
          </cell>
          <cell r="CE10">
            <v>0</v>
          </cell>
          <cell r="CF10">
            <v>0</v>
          </cell>
          <cell r="CG10">
            <v>0</v>
          </cell>
        </row>
        <row r="11">
          <cell r="A11">
            <v>38899</v>
          </cell>
          <cell r="B11">
            <v>2904</v>
          </cell>
          <cell r="C11">
            <v>1008</v>
          </cell>
          <cell r="D11">
            <v>312</v>
          </cell>
          <cell r="E11">
            <v>3384</v>
          </cell>
          <cell r="F11">
            <v>408</v>
          </cell>
          <cell r="G11">
            <v>8016</v>
          </cell>
          <cell r="H11">
            <v>2436</v>
          </cell>
          <cell r="I11">
            <v>7000</v>
          </cell>
          <cell r="J11">
            <v>308</v>
          </cell>
          <cell r="K11">
            <v>3612</v>
          </cell>
          <cell r="L11">
            <v>1232</v>
          </cell>
          <cell r="M11">
            <v>14588</v>
          </cell>
          <cell r="N11">
            <v>15660</v>
          </cell>
          <cell r="O11">
            <v>7963</v>
          </cell>
          <cell r="P11">
            <v>321</v>
          </cell>
          <cell r="Q11">
            <v>23944</v>
          </cell>
          <cell r="R11">
            <v>14639</v>
          </cell>
          <cell r="S11">
            <v>8535</v>
          </cell>
          <cell r="T11">
            <v>427</v>
          </cell>
          <cell r="U11">
            <v>23601</v>
          </cell>
          <cell r="AB11">
            <v>0</v>
          </cell>
          <cell r="AI11">
            <v>0</v>
          </cell>
          <cell r="AK11">
            <v>5732</v>
          </cell>
          <cell r="AZ11">
            <v>0.36227544910179643</v>
          </cell>
          <cell r="BA11">
            <v>0.12574850299401197</v>
          </cell>
          <cell r="BB11">
            <v>3.8922155688622756E-2</v>
          </cell>
          <cell r="BC11">
            <v>0.42215568862275449</v>
          </cell>
          <cell r="BD11">
            <v>5.089820359281437E-2</v>
          </cell>
          <cell r="BE11">
            <v>1</v>
          </cell>
          <cell r="BF11">
            <v>0.16698656429942418</v>
          </cell>
          <cell r="BG11">
            <v>0.47984644913627639</v>
          </cell>
          <cell r="BH11">
            <v>2.1113243761996161E-2</v>
          </cell>
          <cell r="BI11">
            <v>0.24760076775431861</v>
          </cell>
          <cell r="BJ11">
            <v>8.4452975047984644E-2</v>
          </cell>
          <cell r="BK11">
            <v>1</v>
          </cell>
          <cell r="BL11">
            <v>30299</v>
          </cell>
          <cell r="BM11">
            <v>16498</v>
          </cell>
          <cell r="BN11">
            <v>748</v>
          </cell>
          <cell r="BO11">
            <v>47545</v>
          </cell>
          <cell r="BP11">
            <v>0.6372699547796824</v>
          </cell>
          <cell r="BQ11">
            <v>0.3469975812388264</v>
          </cell>
          <cell r="BR11">
            <v>1.573246398149122E-2</v>
          </cell>
          <cell r="BS11">
            <v>1</v>
          </cell>
          <cell r="BT11" t="str">
            <v/>
          </cell>
          <cell r="BU11" t="str">
            <v/>
          </cell>
          <cell r="BV11" t="str">
            <v/>
          </cell>
          <cell r="BW11" t="str">
            <v/>
          </cell>
          <cell r="BX11" t="str">
            <v/>
          </cell>
          <cell r="BY11" t="str">
            <v/>
          </cell>
          <cell r="BZ11">
            <v>0</v>
          </cell>
          <cell r="CA11">
            <v>0</v>
          </cell>
          <cell r="CB11">
            <v>0</v>
          </cell>
          <cell r="CC11">
            <v>0</v>
          </cell>
          <cell r="CD11">
            <v>0</v>
          </cell>
          <cell r="CE11">
            <v>0</v>
          </cell>
          <cell r="CF11">
            <v>0</v>
          </cell>
          <cell r="CG11">
            <v>0</v>
          </cell>
        </row>
        <row r="12">
          <cell r="A12">
            <v>38930</v>
          </cell>
          <cell r="B12">
            <v>2667</v>
          </cell>
          <cell r="C12">
            <v>1323</v>
          </cell>
          <cell r="D12">
            <v>252</v>
          </cell>
          <cell r="E12">
            <v>3402</v>
          </cell>
          <cell r="F12">
            <v>441</v>
          </cell>
          <cell r="G12">
            <v>8085</v>
          </cell>
          <cell r="H12">
            <v>3100</v>
          </cell>
          <cell r="I12">
            <v>5325</v>
          </cell>
          <cell r="J12">
            <v>100</v>
          </cell>
          <cell r="K12">
            <v>4175</v>
          </cell>
          <cell r="L12">
            <v>900</v>
          </cell>
          <cell r="M12">
            <v>13600</v>
          </cell>
          <cell r="N12">
            <v>14004</v>
          </cell>
          <cell r="O12">
            <v>8318</v>
          </cell>
          <cell r="P12">
            <v>266</v>
          </cell>
          <cell r="Q12">
            <v>22588</v>
          </cell>
          <cell r="R12">
            <v>13710</v>
          </cell>
          <cell r="S12">
            <v>7600</v>
          </cell>
          <cell r="T12">
            <v>403</v>
          </cell>
          <cell r="U12">
            <v>21713</v>
          </cell>
          <cell r="V12">
            <v>1481</v>
          </cell>
          <cell r="W12">
            <v>585</v>
          </cell>
          <cell r="X12">
            <v>4789</v>
          </cell>
          <cell r="Y12">
            <v>7638</v>
          </cell>
          <cell r="Z12">
            <v>5928</v>
          </cell>
          <cell r="AA12">
            <v>2097</v>
          </cell>
          <cell r="AB12">
            <v>22518</v>
          </cell>
          <cell r="AC12">
            <v>1618</v>
          </cell>
          <cell r="AD12">
            <v>801</v>
          </cell>
          <cell r="AE12">
            <v>5342</v>
          </cell>
          <cell r="AF12">
            <v>7159</v>
          </cell>
          <cell r="AG12">
            <v>4588</v>
          </cell>
          <cell r="AH12">
            <v>2338</v>
          </cell>
          <cell r="AI12">
            <v>21846</v>
          </cell>
          <cell r="AK12">
            <v>6193</v>
          </cell>
          <cell r="AZ12">
            <v>0.32987012987012987</v>
          </cell>
          <cell r="BA12">
            <v>0.16363636363636364</v>
          </cell>
          <cell r="BB12">
            <v>3.1168831168831169E-2</v>
          </cell>
          <cell r="BC12">
            <v>0.42077922077922075</v>
          </cell>
          <cell r="BD12">
            <v>5.4545454545454543E-2</v>
          </cell>
          <cell r="BE12">
            <v>0.99999999999999989</v>
          </cell>
          <cell r="BF12">
            <v>0.22794117647058823</v>
          </cell>
          <cell r="BG12">
            <v>0.39154411764705882</v>
          </cell>
          <cell r="BH12">
            <v>7.3529411764705881E-3</v>
          </cell>
          <cell r="BI12">
            <v>0.30698529411764708</v>
          </cell>
          <cell r="BJ12">
            <v>6.6176470588235295E-2</v>
          </cell>
          <cell r="BK12">
            <v>1</v>
          </cell>
          <cell r="BL12">
            <v>27714</v>
          </cell>
          <cell r="BM12">
            <v>15918</v>
          </cell>
          <cell r="BN12">
            <v>669</v>
          </cell>
          <cell r="BO12">
            <v>44301</v>
          </cell>
          <cell r="BP12">
            <v>0.62558407259429805</v>
          </cell>
          <cell r="BQ12">
            <v>0.35931468815602358</v>
          </cell>
          <cell r="BR12">
            <v>1.5101239249678336E-2</v>
          </cell>
          <cell r="BS12">
            <v>1</v>
          </cell>
          <cell r="BT12">
            <v>6.9853935623478497E-2</v>
          </cell>
          <cell r="BU12">
            <v>3.1241547200432783E-2</v>
          </cell>
          <cell r="BV12">
            <v>0.22836083310792535</v>
          </cell>
          <cell r="BW12">
            <v>0.33353620052294652</v>
          </cell>
          <cell r="BX12">
            <v>0.23703904066360112</v>
          </cell>
          <cell r="BY12">
            <v>9.9968442881615729E-2</v>
          </cell>
          <cell r="BZ12">
            <v>1</v>
          </cell>
          <cell r="CA12">
            <v>3099</v>
          </cell>
          <cell r="CB12">
            <v>1386</v>
          </cell>
          <cell r="CC12">
            <v>10131</v>
          </cell>
          <cell r="CD12">
            <v>14797</v>
          </cell>
          <cell r="CE12">
            <v>10516</v>
          </cell>
          <cell r="CF12">
            <v>4435</v>
          </cell>
          <cell r="CG12">
            <v>44364</v>
          </cell>
        </row>
        <row r="13">
          <cell r="A13">
            <v>38961</v>
          </cell>
          <cell r="B13">
            <v>2877</v>
          </cell>
          <cell r="C13">
            <v>2100</v>
          </cell>
          <cell r="D13">
            <v>189</v>
          </cell>
          <cell r="E13">
            <v>3507</v>
          </cell>
          <cell r="F13">
            <v>609</v>
          </cell>
          <cell r="G13">
            <v>9282</v>
          </cell>
          <cell r="H13">
            <v>2325</v>
          </cell>
          <cell r="I13">
            <v>7925</v>
          </cell>
          <cell r="J13">
            <v>125</v>
          </cell>
          <cell r="K13">
            <v>4500</v>
          </cell>
          <cell r="L13">
            <v>1075</v>
          </cell>
          <cell r="M13">
            <v>15950</v>
          </cell>
          <cell r="N13">
            <v>14725</v>
          </cell>
          <cell r="O13">
            <v>9344</v>
          </cell>
          <cell r="P13">
            <v>289</v>
          </cell>
          <cell r="Q13">
            <v>24358</v>
          </cell>
          <cell r="R13">
            <v>16053</v>
          </cell>
          <cell r="S13">
            <v>7612</v>
          </cell>
          <cell r="T13">
            <v>368</v>
          </cell>
          <cell r="U13">
            <v>24033</v>
          </cell>
          <cell r="V13">
            <v>2286</v>
          </cell>
          <cell r="W13">
            <v>962</v>
          </cell>
          <cell r="X13">
            <v>5312</v>
          </cell>
          <cell r="Y13">
            <v>7683</v>
          </cell>
          <cell r="Z13">
            <v>5781</v>
          </cell>
          <cell r="AA13">
            <v>2365</v>
          </cell>
          <cell r="AB13">
            <v>24389</v>
          </cell>
          <cell r="AC13">
            <v>2583</v>
          </cell>
          <cell r="AD13">
            <v>1224</v>
          </cell>
          <cell r="AE13">
            <v>5336</v>
          </cell>
          <cell r="AF13">
            <v>7613</v>
          </cell>
          <cell r="AG13">
            <v>6090</v>
          </cell>
          <cell r="AH13">
            <v>1532</v>
          </cell>
          <cell r="AI13">
            <v>24378</v>
          </cell>
          <cell r="AK13">
            <v>7181</v>
          </cell>
          <cell r="AZ13">
            <v>0.30995475113122173</v>
          </cell>
          <cell r="BA13">
            <v>0.22624434389140272</v>
          </cell>
          <cell r="BB13">
            <v>2.0361990950226245E-2</v>
          </cell>
          <cell r="BC13">
            <v>0.37782805429864252</v>
          </cell>
          <cell r="BD13">
            <v>6.561085972850679E-2</v>
          </cell>
          <cell r="BE13">
            <v>1</v>
          </cell>
          <cell r="BF13">
            <v>0.14576802507836992</v>
          </cell>
          <cell r="BG13">
            <v>0.49686520376175547</v>
          </cell>
          <cell r="BH13">
            <v>7.8369905956112845E-3</v>
          </cell>
          <cell r="BI13">
            <v>0.28213166144200624</v>
          </cell>
          <cell r="BJ13">
            <v>6.7398119122257058E-2</v>
          </cell>
          <cell r="BK13">
            <v>1</v>
          </cell>
          <cell r="BL13">
            <v>30778</v>
          </cell>
          <cell r="BM13">
            <v>16956</v>
          </cell>
          <cell r="BN13">
            <v>657</v>
          </cell>
          <cell r="BO13">
            <v>48391</v>
          </cell>
          <cell r="BP13">
            <v>0.63602736045958963</v>
          </cell>
          <cell r="BQ13">
            <v>0.35039573474406399</v>
          </cell>
          <cell r="BR13">
            <v>1.3576904796346429E-2</v>
          </cell>
          <cell r="BS13">
            <v>1</v>
          </cell>
          <cell r="BT13">
            <v>9.9842106342403675E-2</v>
          </cell>
          <cell r="BU13">
            <v>4.4825394221502245E-2</v>
          </cell>
          <cell r="BV13">
            <v>0.21834437221891853</v>
          </cell>
          <cell r="BW13">
            <v>0.3136547255316095</v>
          </cell>
          <cell r="BX13">
            <v>0.24342280640597125</v>
          </cell>
          <cell r="BY13">
            <v>7.9910595279594807E-2</v>
          </cell>
          <cell r="BZ13">
            <v>1</v>
          </cell>
          <cell r="CA13">
            <v>4869</v>
          </cell>
          <cell r="CB13">
            <v>2186</v>
          </cell>
          <cell r="CC13">
            <v>10648</v>
          </cell>
          <cell r="CD13">
            <v>15296</v>
          </cell>
          <cell r="CE13">
            <v>11871</v>
          </cell>
          <cell r="CF13">
            <v>3897</v>
          </cell>
          <cell r="CG13">
            <v>48767</v>
          </cell>
        </row>
        <row r="14">
          <cell r="A14">
            <v>38991</v>
          </cell>
          <cell r="B14">
            <v>3366</v>
          </cell>
          <cell r="C14">
            <v>2090</v>
          </cell>
          <cell r="D14">
            <v>44</v>
          </cell>
          <cell r="E14">
            <v>3564</v>
          </cell>
          <cell r="F14">
            <v>550</v>
          </cell>
          <cell r="G14">
            <v>9614</v>
          </cell>
          <cell r="H14">
            <v>3068</v>
          </cell>
          <cell r="I14">
            <v>6344</v>
          </cell>
          <cell r="J14">
            <v>234</v>
          </cell>
          <cell r="K14">
            <v>3822</v>
          </cell>
          <cell r="L14">
            <v>754</v>
          </cell>
          <cell r="M14">
            <v>14222</v>
          </cell>
          <cell r="N14">
            <v>17962</v>
          </cell>
          <cell r="O14">
            <v>9799</v>
          </cell>
          <cell r="P14">
            <v>336</v>
          </cell>
          <cell r="Q14">
            <v>28097</v>
          </cell>
          <cell r="R14">
            <v>14033</v>
          </cell>
          <cell r="S14">
            <v>9805</v>
          </cell>
          <cell r="T14">
            <v>381</v>
          </cell>
          <cell r="U14">
            <v>24219</v>
          </cell>
          <cell r="V14">
            <v>2605</v>
          </cell>
          <cell r="W14">
            <v>1534</v>
          </cell>
          <cell r="X14">
            <v>5938</v>
          </cell>
          <cell r="Y14">
            <v>8746</v>
          </cell>
          <cell r="Z14">
            <v>7137</v>
          </cell>
          <cell r="AA14">
            <v>2134</v>
          </cell>
          <cell r="AB14">
            <v>28094</v>
          </cell>
          <cell r="AC14">
            <v>1787</v>
          </cell>
          <cell r="AD14">
            <v>1109</v>
          </cell>
          <cell r="AE14">
            <v>5311</v>
          </cell>
          <cell r="AF14">
            <v>7571</v>
          </cell>
          <cell r="AG14">
            <v>6349</v>
          </cell>
          <cell r="AH14">
            <v>2236</v>
          </cell>
          <cell r="AI14">
            <v>24363</v>
          </cell>
          <cell r="AK14">
            <v>7486</v>
          </cell>
          <cell r="AZ14">
            <v>0.35011441647597252</v>
          </cell>
          <cell r="BA14">
            <v>0.21739130434782608</v>
          </cell>
          <cell r="BB14">
            <v>4.5766590389016018E-3</v>
          </cell>
          <cell r="BC14">
            <v>0.37070938215102978</v>
          </cell>
          <cell r="BD14">
            <v>5.7208237986270026E-2</v>
          </cell>
          <cell r="BE14">
            <v>1</v>
          </cell>
          <cell r="BF14">
            <v>0.21572212065813529</v>
          </cell>
          <cell r="BG14">
            <v>0.44606946983546619</v>
          </cell>
          <cell r="BH14">
            <v>1.6453382084095063E-2</v>
          </cell>
          <cell r="BI14">
            <v>0.26873857404021939</v>
          </cell>
          <cell r="BJ14">
            <v>5.3016453382084092E-2</v>
          </cell>
          <cell r="BK14">
            <v>1</v>
          </cell>
          <cell r="BL14">
            <v>31995</v>
          </cell>
          <cell r="BM14">
            <v>19604</v>
          </cell>
          <cell r="BN14">
            <v>717</v>
          </cell>
          <cell r="BO14">
            <v>52316</v>
          </cell>
          <cell r="BP14">
            <v>0.61157198562581239</v>
          </cell>
          <cell r="BQ14">
            <v>0.37472283813747226</v>
          </cell>
          <cell r="BR14">
            <v>1.3705176236715345E-2</v>
          </cell>
          <cell r="BS14">
            <v>1</v>
          </cell>
          <cell r="BT14">
            <v>8.372571820729359E-2</v>
          </cell>
          <cell r="BU14">
            <v>5.038412413977162E-2</v>
          </cell>
          <cell r="BV14">
            <v>0.21444230512610329</v>
          </cell>
          <cell r="BW14">
            <v>0.31105476866767068</v>
          </cell>
          <cell r="BX14">
            <v>0.25708675677221343</v>
          </cell>
          <cell r="BY14">
            <v>8.3306327086947407E-2</v>
          </cell>
          <cell r="BZ14">
            <v>1</v>
          </cell>
          <cell r="CA14">
            <v>4392</v>
          </cell>
          <cell r="CB14">
            <v>2643</v>
          </cell>
          <cell r="CC14">
            <v>11249</v>
          </cell>
          <cell r="CD14">
            <v>16317</v>
          </cell>
          <cell r="CE14">
            <v>13486</v>
          </cell>
          <cell r="CF14">
            <v>4370</v>
          </cell>
          <cell r="CG14">
            <v>52457</v>
          </cell>
        </row>
        <row r="15">
          <cell r="A15">
            <v>39022</v>
          </cell>
          <cell r="B15">
            <v>3652</v>
          </cell>
          <cell r="C15">
            <v>2750</v>
          </cell>
          <cell r="D15">
            <v>110</v>
          </cell>
          <cell r="E15">
            <v>4334</v>
          </cell>
          <cell r="F15">
            <v>572</v>
          </cell>
          <cell r="G15">
            <v>11418</v>
          </cell>
          <cell r="H15">
            <v>3120</v>
          </cell>
          <cell r="I15">
            <v>4758</v>
          </cell>
          <cell r="J15">
            <v>286</v>
          </cell>
          <cell r="K15">
            <v>3692</v>
          </cell>
          <cell r="L15">
            <v>988</v>
          </cell>
          <cell r="M15">
            <v>12844</v>
          </cell>
          <cell r="N15">
            <v>13681</v>
          </cell>
          <cell r="O15">
            <v>11565</v>
          </cell>
          <cell r="P15">
            <v>319</v>
          </cell>
          <cell r="Q15">
            <v>25565</v>
          </cell>
          <cell r="R15">
            <v>12968</v>
          </cell>
          <cell r="S15">
            <v>10990</v>
          </cell>
          <cell r="T15">
            <v>298</v>
          </cell>
          <cell r="U15">
            <v>24256</v>
          </cell>
          <cell r="V15">
            <v>1638</v>
          </cell>
          <cell r="W15">
            <v>787</v>
          </cell>
          <cell r="X15">
            <v>6696</v>
          </cell>
          <cell r="Y15">
            <v>8124</v>
          </cell>
          <cell r="Z15">
            <v>6274</v>
          </cell>
          <cell r="AA15">
            <v>2138</v>
          </cell>
          <cell r="AB15">
            <v>25657</v>
          </cell>
          <cell r="AC15">
            <v>1477</v>
          </cell>
          <cell r="AD15">
            <v>682</v>
          </cell>
          <cell r="AE15">
            <v>6708</v>
          </cell>
          <cell r="AF15">
            <v>7360</v>
          </cell>
          <cell r="AG15">
            <v>5979</v>
          </cell>
          <cell r="AH15">
            <v>2040</v>
          </cell>
          <cell r="AI15">
            <v>24246</v>
          </cell>
          <cell r="AK15">
            <v>7882</v>
          </cell>
          <cell r="AZ15">
            <v>0.31984585741811178</v>
          </cell>
          <cell r="BA15">
            <v>0.24084778420038536</v>
          </cell>
          <cell r="BB15">
            <v>9.6339113680154135E-3</v>
          </cell>
          <cell r="BC15">
            <v>0.37957610789980734</v>
          </cell>
          <cell r="BD15">
            <v>5.0096339113680152E-2</v>
          </cell>
          <cell r="BE15">
            <v>1</v>
          </cell>
          <cell r="BF15">
            <v>0.24291497975708501</v>
          </cell>
          <cell r="BG15">
            <v>0.37044534412955465</v>
          </cell>
          <cell r="BH15">
            <v>2.2267206477732792E-2</v>
          </cell>
          <cell r="BI15">
            <v>0.2874493927125506</v>
          </cell>
          <cell r="BJ15">
            <v>7.6923076923076927E-2</v>
          </cell>
          <cell r="BK15">
            <v>1</v>
          </cell>
          <cell r="BL15">
            <v>26649</v>
          </cell>
          <cell r="BM15">
            <v>22555</v>
          </cell>
          <cell r="BN15">
            <v>617</v>
          </cell>
          <cell r="BO15">
            <v>49821</v>
          </cell>
          <cell r="BP15">
            <v>0.53489492382730175</v>
          </cell>
          <cell r="BQ15">
            <v>0.45272074025009534</v>
          </cell>
          <cell r="BR15">
            <v>1.2384335922602919E-2</v>
          </cell>
          <cell r="BS15">
            <v>1</v>
          </cell>
          <cell r="BT15">
            <v>6.2421096928040397E-2</v>
          </cell>
          <cell r="BU15">
            <v>2.9437107989499629E-2</v>
          </cell>
          <cell r="BV15">
            <v>0.26860108610704769</v>
          </cell>
          <cell r="BW15">
            <v>0.31028194697713563</v>
          </cell>
          <cell r="BX15">
            <v>0.2455363405005711</v>
          </cell>
          <cell r="BY15">
            <v>8.3722421497705549E-2</v>
          </cell>
          <cell r="BZ15">
            <v>1</v>
          </cell>
          <cell r="CA15">
            <v>3115</v>
          </cell>
          <cell r="CB15">
            <v>1469</v>
          </cell>
          <cell r="CC15">
            <v>13404</v>
          </cell>
          <cell r="CD15">
            <v>15484</v>
          </cell>
          <cell r="CE15">
            <v>12253</v>
          </cell>
          <cell r="CF15">
            <v>4178</v>
          </cell>
          <cell r="CG15">
            <v>49903</v>
          </cell>
        </row>
        <row r="16">
          <cell r="A16">
            <v>39052</v>
          </cell>
          <cell r="B16">
            <v>2132</v>
          </cell>
          <cell r="C16">
            <v>4446</v>
          </cell>
          <cell r="D16">
            <v>26</v>
          </cell>
          <cell r="E16">
            <v>9698</v>
          </cell>
          <cell r="F16">
            <v>754</v>
          </cell>
          <cell r="G16">
            <v>17056</v>
          </cell>
          <cell r="H16">
            <v>1590</v>
          </cell>
          <cell r="I16">
            <v>5760</v>
          </cell>
          <cell r="J16">
            <v>60</v>
          </cell>
          <cell r="K16">
            <v>6180</v>
          </cell>
          <cell r="L16">
            <v>840</v>
          </cell>
          <cell r="M16">
            <v>14430</v>
          </cell>
          <cell r="N16">
            <v>9065</v>
          </cell>
          <cell r="O16">
            <v>17964</v>
          </cell>
          <cell r="P16">
            <v>353</v>
          </cell>
          <cell r="Q16">
            <v>27382</v>
          </cell>
          <cell r="R16">
            <v>14512</v>
          </cell>
          <cell r="S16">
            <v>10186</v>
          </cell>
          <cell r="T16">
            <v>499</v>
          </cell>
          <cell r="U16">
            <v>25197</v>
          </cell>
          <cell r="V16">
            <v>2817</v>
          </cell>
          <cell r="W16">
            <v>2412</v>
          </cell>
          <cell r="X16">
            <v>7113</v>
          </cell>
          <cell r="Y16">
            <v>6497</v>
          </cell>
          <cell r="Z16">
            <v>5927</v>
          </cell>
          <cell r="AA16">
            <v>1535</v>
          </cell>
          <cell r="AB16">
            <v>26301</v>
          </cell>
          <cell r="AC16">
            <v>2858</v>
          </cell>
          <cell r="AD16">
            <v>2170</v>
          </cell>
          <cell r="AE16">
            <v>6162</v>
          </cell>
          <cell r="AF16">
            <v>7107</v>
          </cell>
          <cell r="AG16">
            <v>5315</v>
          </cell>
          <cell r="AH16">
            <v>1721</v>
          </cell>
          <cell r="AI16">
            <v>25333</v>
          </cell>
          <cell r="AK16">
            <v>13027</v>
          </cell>
          <cell r="AZ16">
            <v>0.125</v>
          </cell>
          <cell r="BA16">
            <v>0.26067073170731708</v>
          </cell>
          <cell r="BB16">
            <v>1.5243902439024391E-3</v>
          </cell>
          <cell r="BC16">
            <v>0.56859756097560976</v>
          </cell>
          <cell r="BD16">
            <v>4.4207317073170729E-2</v>
          </cell>
          <cell r="BE16">
            <v>1</v>
          </cell>
          <cell r="BF16">
            <v>0.11018711018711019</v>
          </cell>
          <cell r="BG16">
            <v>0.39916839916839919</v>
          </cell>
          <cell r="BH16">
            <v>4.1580041580041582E-3</v>
          </cell>
          <cell r="BI16">
            <v>0.4282744282744283</v>
          </cell>
          <cell r="BJ16">
            <v>5.8212058212058215E-2</v>
          </cell>
          <cell r="BK16">
            <v>1</v>
          </cell>
          <cell r="BL16">
            <v>23577</v>
          </cell>
          <cell r="BM16">
            <v>28150</v>
          </cell>
          <cell r="BN16">
            <v>852</v>
          </cell>
          <cell r="BO16">
            <v>52579</v>
          </cell>
          <cell r="BP16">
            <v>0.44841096255158902</v>
          </cell>
          <cell r="BQ16">
            <v>0.53538484946461518</v>
          </cell>
          <cell r="BR16">
            <v>1.6204187983795811E-2</v>
          </cell>
          <cell r="BS16">
            <v>1</v>
          </cell>
          <cell r="BT16">
            <v>0.1099082000232405</v>
          </cell>
          <cell r="BU16">
            <v>8.8739977534182904E-2</v>
          </cell>
          <cell r="BV16">
            <v>0.25709803617771237</v>
          </cell>
          <cell r="BW16">
            <v>0.26346980671650461</v>
          </cell>
          <cell r="BX16">
            <v>0.21772475500639113</v>
          </cell>
          <cell r="BY16">
            <v>6.3059224541968467E-2</v>
          </cell>
          <cell r="BZ16">
            <v>1</v>
          </cell>
          <cell r="CA16">
            <v>5675</v>
          </cell>
          <cell r="CB16">
            <v>4582</v>
          </cell>
          <cell r="CC16">
            <v>13275</v>
          </cell>
          <cell r="CD16">
            <v>13604</v>
          </cell>
          <cell r="CE16">
            <v>11242</v>
          </cell>
          <cell r="CF16">
            <v>3256</v>
          </cell>
          <cell r="CG16">
            <v>51634</v>
          </cell>
        </row>
        <row r="17">
          <cell r="A17">
            <v>39083</v>
          </cell>
          <cell r="B17">
            <v>1540</v>
          </cell>
          <cell r="C17">
            <v>3500</v>
          </cell>
          <cell r="D17">
            <v>308</v>
          </cell>
          <cell r="E17">
            <v>5432</v>
          </cell>
          <cell r="F17">
            <v>476</v>
          </cell>
          <cell r="G17">
            <v>11256</v>
          </cell>
          <cell r="H17">
            <v>1280</v>
          </cell>
          <cell r="I17">
            <v>4320</v>
          </cell>
          <cell r="J17">
            <v>0</v>
          </cell>
          <cell r="K17">
            <v>2816</v>
          </cell>
          <cell r="L17">
            <v>608</v>
          </cell>
          <cell r="M17">
            <v>9024</v>
          </cell>
          <cell r="N17">
            <v>15236</v>
          </cell>
          <cell r="O17">
            <v>11438</v>
          </cell>
          <cell r="P17">
            <v>350</v>
          </cell>
          <cell r="Q17">
            <v>27024</v>
          </cell>
          <cell r="R17">
            <v>9200</v>
          </cell>
          <cell r="S17">
            <v>16792</v>
          </cell>
          <cell r="T17">
            <v>705</v>
          </cell>
          <cell r="U17">
            <v>26697</v>
          </cell>
          <cell r="V17">
            <v>2618</v>
          </cell>
          <cell r="W17">
            <v>2985</v>
          </cell>
          <cell r="X17">
            <v>7812</v>
          </cell>
          <cell r="Y17">
            <v>6651</v>
          </cell>
          <cell r="Z17">
            <v>4831</v>
          </cell>
          <cell r="AA17">
            <v>1947</v>
          </cell>
          <cell r="AB17">
            <v>26844</v>
          </cell>
          <cell r="AC17">
            <v>3861</v>
          </cell>
          <cell r="AD17">
            <v>2633</v>
          </cell>
          <cell r="AE17">
            <v>7027</v>
          </cell>
          <cell r="AF17">
            <v>6920</v>
          </cell>
          <cell r="AG17">
            <v>4535</v>
          </cell>
          <cell r="AH17">
            <v>1739</v>
          </cell>
          <cell r="AI17">
            <v>26715</v>
          </cell>
          <cell r="AK17">
            <v>7253</v>
          </cell>
          <cell r="AZ17">
            <v>0.13681592039800994</v>
          </cell>
          <cell r="BA17">
            <v>0.31094527363184077</v>
          </cell>
          <cell r="BB17">
            <v>2.736318407960199E-2</v>
          </cell>
          <cell r="BC17">
            <v>0.48258706467661694</v>
          </cell>
          <cell r="BD17">
            <v>4.228855721393035E-2</v>
          </cell>
          <cell r="BE17">
            <v>0.99999999999999989</v>
          </cell>
          <cell r="BF17">
            <v>0.14184397163120568</v>
          </cell>
          <cell r="BG17">
            <v>0.47872340425531917</v>
          </cell>
          <cell r="BH17">
            <v>0</v>
          </cell>
          <cell r="BI17">
            <v>0.31205673758865249</v>
          </cell>
          <cell r="BJ17">
            <v>6.7375886524822695E-2</v>
          </cell>
          <cell r="BK17">
            <v>1</v>
          </cell>
          <cell r="BL17">
            <v>24436</v>
          </cell>
          <cell r="BM17">
            <v>28230</v>
          </cell>
          <cell r="BN17">
            <v>1055</v>
          </cell>
          <cell r="BO17">
            <v>53721</v>
          </cell>
          <cell r="BP17">
            <v>0.45486867333072728</v>
          </cell>
          <cell r="BQ17">
            <v>0.52549282403529352</v>
          </cell>
          <cell r="BR17">
            <v>1.9638502633979264E-2</v>
          </cell>
          <cell r="BS17">
            <v>1.0000000000000002</v>
          </cell>
          <cell r="BT17">
            <v>0.12096939823372356</v>
          </cell>
          <cell r="BU17">
            <v>0.10489366866446349</v>
          </cell>
          <cell r="BV17">
            <v>0.27705894434175393</v>
          </cell>
          <cell r="BW17">
            <v>0.25338411844881348</v>
          </cell>
          <cell r="BX17">
            <v>0.17487257043634122</v>
          </cell>
          <cell r="BY17">
            <v>6.8821299874904304E-2</v>
          </cell>
          <cell r="BZ17">
            <v>0.99999999999999989</v>
          </cell>
          <cell r="CA17">
            <v>6479</v>
          </cell>
          <cell r="CB17">
            <v>5618</v>
          </cell>
          <cell r="CC17">
            <v>14839</v>
          </cell>
          <cell r="CD17">
            <v>13571</v>
          </cell>
          <cell r="CE17">
            <v>9366</v>
          </cell>
          <cell r="CF17">
            <v>3686</v>
          </cell>
          <cell r="CG17">
            <v>53559</v>
          </cell>
        </row>
        <row r="18">
          <cell r="A18">
            <v>39114</v>
          </cell>
          <cell r="B18">
            <v>3059</v>
          </cell>
          <cell r="C18">
            <v>3680</v>
          </cell>
          <cell r="D18">
            <v>276</v>
          </cell>
          <cell r="E18">
            <v>5612</v>
          </cell>
          <cell r="F18">
            <v>736</v>
          </cell>
          <cell r="G18">
            <v>13363</v>
          </cell>
          <cell r="H18">
            <v>2457</v>
          </cell>
          <cell r="I18">
            <v>3024</v>
          </cell>
          <cell r="J18">
            <v>297</v>
          </cell>
          <cell r="K18">
            <v>2565</v>
          </cell>
          <cell r="L18">
            <v>621</v>
          </cell>
          <cell r="M18">
            <v>8964</v>
          </cell>
          <cell r="N18">
            <v>10399</v>
          </cell>
          <cell r="O18">
            <v>13773</v>
          </cell>
          <cell r="P18">
            <v>452</v>
          </cell>
          <cell r="Q18">
            <v>24624</v>
          </cell>
          <cell r="R18">
            <v>8924</v>
          </cell>
          <cell r="S18">
            <v>12582</v>
          </cell>
          <cell r="T18">
            <v>577</v>
          </cell>
          <cell r="U18">
            <v>22083</v>
          </cell>
          <cell r="V18">
            <v>1565</v>
          </cell>
          <cell r="W18">
            <v>1134</v>
          </cell>
          <cell r="X18">
            <v>6920</v>
          </cell>
          <cell r="Y18">
            <v>7246</v>
          </cell>
          <cell r="Z18">
            <v>5232</v>
          </cell>
          <cell r="AA18">
            <v>1948</v>
          </cell>
          <cell r="AB18">
            <v>24045</v>
          </cell>
          <cell r="AC18">
            <v>1192</v>
          </cell>
          <cell r="AD18">
            <v>715</v>
          </cell>
          <cell r="AE18">
            <v>6266</v>
          </cell>
          <cell r="AF18">
            <v>6268</v>
          </cell>
          <cell r="AG18">
            <v>5823</v>
          </cell>
          <cell r="AH18">
            <v>2015</v>
          </cell>
          <cell r="AI18">
            <v>22279</v>
          </cell>
          <cell r="AK18">
            <v>8968</v>
          </cell>
          <cell r="AZ18">
            <v>0.2289156626506024</v>
          </cell>
          <cell r="BA18">
            <v>0.27538726333907054</v>
          </cell>
          <cell r="BB18">
            <v>2.0654044750430294E-2</v>
          </cell>
          <cell r="BC18">
            <v>0.41996557659208261</v>
          </cell>
          <cell r="BD18">
            <v>5.5077452667814115E-2</v>
          </cell>
          <cell r="BE18">
            <v>1</v>
          </cell>
          <cell r="BF18">
            <v>0.2740963855421687</v>
          </cell>
          <cell r="BG18">
            <v>0.33734939759036142</v>
          </cell>
          <cell r="BH18">
            <v>3.313253012048193E-2</v>
          </cell>
          <cell r="BI18">
            <v>0.28614457831325302</v>
          </cell>
          <cell r="BJ18">
            <v>6.9277108433734941E-2</v>
          </cell>
          <cell r="BK18">
            <v>1</v>
          </cell>
          <cell r="BL18">
            <v>19323</v>
          </cell>
          <cell r="BM18">
            <v>26355</v>
          </cell>
          <cell r="BN18">
            <v>1029</v>
          </cell>
          <cell r="BO18">
            <v>46707</v>
          </cell>
          <cell r="BP18">
            <v>0.41370672490204896</v>
          </cell>
          <cell r="BQ18">
            <v>0.56426231614104949</v>
          </cell>
          <cell r="BR18">
            <v>2.2030958956901533E-2</v>
          </cell>
          <cell r="BS18">
            <v>1</v>
          </cell>
          <cell r="BT18">
            <v>5.9515585873413351E-2</v>
          </cell>
          <cell r="BU18">
            <v>3.9914515154131767E-2</v>
          </cell>
          <cell r="BV18">
            <v>0.28464726707538207</v>
          </cell>
          <cell r="BW18">
            <v>0.29172783006648823</v>
          </cell>
          <cell r="BX18">
            <v>0.23864519471548226</v>
          </cell>
          <cell r="BY18">
            <v>8.5549607115102316E-2</v>
          </cell>
          <cell r="BZ18">
            <v>1</v>
          </cell>
          <cell r="CA18">
            <v>2757</v>
          </cell>
          <cell r="CB18">
            <v>1849</v>
          </cell>
          <cell r="CC18">
            <v>13186</v>
          </cell>
          <cell r="CD18">
            <v>13514</v>
          </cell>
          <cell r="CE18">
            <v>11055</v>
          </cell>
          <cell r="CF18">
            <v>3963</v>
          </cell>
          <cell r="CG18">
            <v>46324</v>
          </cell>
          <cell r="CH18">
            <v>0.27094655262038658</v>
          </cell>
          <cell r="CI18">
            <v>0.23069168123749664</v>
          </cell>
          <cell r="CJ18">
            <v>1.7280216750941196E-2</v>
          </cell>
          <cell r="CK18">
            <v>0.43198179040057966</v>
          </cell>
          <cell r="CL18">
            <v>4.9099758990595904E-2</v>
          </cell>
          <cell r="CM18">
            <v>1</v>
          </cell>
          <cell r="CN18">
            <v>0.19828760205644136</v>
          </cell>
          <cell r="CO18">
            <v>0.4176478637379536</v>
          </cell>
          <cell r="CP18">
            <v>1.2021971864024657E-2</v>
          </cell>
          <cell r="CQ18">
            <v>0.2992070059751481</v>
          </cell>
          <cell r="CR18">
            <v>7.2835556366432311E-2</v>
          </cell>
          <cell r="CS18">
            <v>1</v>
          </cell>
          <cell r="CT18">
            <v>311554</v>
          </cell>
          <cell r="CU18">
            <v>252436</v>
          </cell>
          <cell r="CV18">
            <v>9126</v>
          </cell>
          <cell r="CW18">
            <v>573116</v>
          </cell>
        </row>
        <row r="19">
          <cell r="A19">
            <v>39142</v>
          </cell>
          <cell r="B19">
            <v>3519</v>
          </cell>
          <cell r="C19">
            <v>3082</v>
          </cell>
          <cell r="D19">
            <v>184</v>
          </cell>
          <cell r="E19">
            <v>4646</v>
          </cell>
          <cell r="F19">
            <v>598</v>
          </cell>
          <cell r="G19">
            <v>12029</v>
          </cell>
          <cell r="H19">
            <v>3321</v>
          </cell>
          <cell r="I19">
            <v>4293</v>
          </cell>
          <cell r="J19">
            <v>27</v>
          </cell>
          <cell r="K19">
            <v>3780</v>
          </cell>
          <cell r="L19">
            <v>1026</v>
          </cell>
          <cell r="M19">
            <v>12447</v>
          </cell>
          <cell r="N19">
            <v>11462</v>
          </cell>
          <cell r="O19">
            <v>12489</v>
          </cell>
          <cell r="P19">
            <v>256</v>
          </cell>
          <cell r="Q19">
            <v>24207</v>
          </cell>
          <cell r="R19">
            <v>11946</v>
          </cell>
          <cell r="S19">
            <v>13524</v>
          </cell>
          <cell r="T19">
            <v>674</v>
          </cell>
          <cell r="U19">
            <v>26144</v>
          </cell>
          <cell r="V19">
            <v>1315</v>
          </cell>
          <cell r="W19">
            <v>639</v>
          </cell>
          <cell r="X19">
            <v>6185</v>
          </cell>
          <cell r="Y19">
            <v>7343</v>
          </cell>
          <cell r="Z19">
            <v>6102</v>
          </cell>
          <cell r="AA19">
            <v>2086</v>
          </cell>
          <cell r="AB19">
            <v>23670</v>
          </cell>
          <cell r="AC19">
            <v>1504</v>
          </cell>
          <cell r="AD19">
            <v>741</v>
          </cell>
          <cell r="AE19">
            <v>6401</v>
          </cell>
          <cell r="AF19">
            <v>8474</v>
          </cell>
          <cell r="AG19">
            <v>6700</v>
          </cell>
          <cell r="AH19">
            <v>2864</v>
          </cell>
          <cell r="AI19">
            <v>26684</v>
          </cell>
          <cell r="AK19">
            <v>8344</v>
          </cell>
          <cell r="AZ19">
            <v>0.29254302103250479</v>
          </cell>
          <cell r="BA19">
            <v>0.25621414913957935</v>
          </cell>
          <cell r="BB19">
            <v>1.5296367112810707E-2</v>
          </cell>
          <cell r="BC19">
            <v>0.38623326959847037</v>
          </cell>
          <cell r="BD19">
            <v>4.9713193116634802E-2</v>
          </cell>
          <cell r="BE19">
            <v>1</v>
          </cell>
          <cell r="BF19">
            <v>0.26681127982646419</v>
          </cell>
          <cell r="BG19">
            <v>0.34490238611713664</v>
          </cell>
          <cell r="BH19">
            <v>2.1691973969631237E-3</v>
          </cell>
          <cell r="BI19">
            <v>0.3036876355748373</v>
          </cell>
          <cell r="BJ19">
            <v>8.2429501084598705E-2</v>
          </cell>
          <cell r="BK19">
            <v>0.99999999999999989</v>
          </cell>
          <cell r="BL19">
            <v>23408</v>
          </cell>
          <cell r="BM19">
            <v>26013</v>
          </cell>
          <cell r="BN19">
            <v>930</v>
          </cell>
          <cell r="BO19">
            <v>50351</v>
          </cell>
          <cell r="BP19">
            <v>0.46489642708188517</v>
          </cell>
          <cell r="BQ19">
            <v>0.51663323469245892</v>
          </cell>
          <cell r="BR19">
            <v>1.8470338225655896E-2</v>
          </cell>
          <cell r="BS19">
            <v>1</v>
          </cell>
          <cell r="BT19">
            <v>5.5983635858124478E-2</v>
          </cell>
          <cell r="BU19">
            <v>2.7405965762402191E-2</v>
          </cell>
          <cell r="BV19">
            <v>0.24995035151129999</v>
          </cell>
          <cell r="BW19">
            <v>0.31411605830718514</v>
          </cell>
          <cell r="BX19">
            <v>0.25423998093498035</v>
          </cell>
          <cell r="BY19">
            <v>9.8304007626007869E-2</v>
          </cell>
          <cell r="BZ19">
            <v>1</v>
          </cell>
          <cell r="CA19">
            <v>2819</v>
          </cell>
          <cell r="CB19">
            <v>1380</v>
          </cell>
          <cell r="CC19">
            <v>12586</v>
          </cell>
          <cell r="CD19">
            <v>15817</v>
          </cell>
          <cell r="CE19">
            <v>12802</v>
          </cell>
          <cell r="CF19">
            <v>4950</v>
          </cell>
          <cell r="CG19">
            <v>50354</v>
          </cell>
          <cell r="CH19">
            <v>0.27295403718937178</v>
          </cell>
          <cell r="CI19">
            <v>0.22921195439688472</v>
          </cell>
          <cell r="CJ19">
            <v>1.8055142861611122E-2</v>
          </cell>
          <cell r="CK19">
            <v>0.42977339192718517</v>
          </cell>
          <cell r="CL19">
            <v>5.0005473624947221E-2</v>
          </cell>
          <cell r="CM19">
            <v>1</v>
          </cell>
          <cell r="CN19">
            <v>0.20098773402194964</v>
          </cell>
          <cell r="CO19">
            <v>0.41378954163976761</v>
          </cell>
          <cell r="CP19">
            <v>1.1736604260813428E-2</v>
          </cell>
          <cell r="CQ19">
            <v>0.30080051646223371</v>
          </cell>
          <cell r="CR19">
            <v>7.2685603615235642E-2</v>
          </cell>
          <cell r="CS19">
            <v>1</v>
          </cell>
          <cell r="CT19">
            <v>313893</v>
          </cell>
          <cell r="CU19">
            <v>255298</v>
          </cell>
          <cell r="CV19">
            <v>9345</v>
          </cell>
          <cell r="CW19">
            <v>578536</v>
          </cell>
        </row>
        <row r="20">
          <cell r="A20">
            <v>39173</v>
          </cell>
          <cell r="B20">
            <v>2300</v>
          </cell>
          <cell r="C20">
            <v>2438</v>
          </cell>
          <cell r="D20">
            <v>115</v>
          </cell>
          <cell r="E20">
            <v>5129</v>
          </cell>
          <cell r="F20">
            <v>506</v>
          </cell>
          <cell r="G20">
            <v>10488</v>
          </cell>
          <cell r="H20">
            <v>2295</v>
          </cell>
          <cell r="I20">
            <v>6210</v>
          </cell>
          <cell r="J20">
            <v>189</v>
          </cell>
          <cell r="K20">
            <v>4077</v>
          </cell>
          <cell r="L20">
            <v>999</v>
          </cell>
          <cell r="M20">
            <v>13770</v>
          </cell>
          <cell r="N20">
            <v>14108</v>
          </cell>
          <cell r="O20">
            <v>10349</v>
          </cell>
          <cell r="P20">
            <v>237</v>
          </cell>
          <cell r="Q20">
            <v>24694</v>
          </cell>
          <cell r="R20">
            <v>14069</v>
          </cell>
          <cell r="S20">
            <v>11643</v>
          </cell>
          <cell r="T20">
            <v>569</v>
          </cell>
          <cell r="U20">
            <v>26281</v>
          </cell>
          <cell r="V20">
            <v>2033</v>
          </cell>
          <cell r="W20">
            <v>1805</v>
          </cell>
          <cell r="X20">
            <v>5959</v>
          </cell>
          <cell r="Y20">
            <v>6901</v>
          </cell>
          <cell r="Z20">
            <v>6124</v>
          </cell>
          <cell r="AA20">
            <v>1928</v>
          </cell>
          <cell r="AB20">
            <v>24750</v>
          </cell>
          <cell r="AC20">
            <v>2534</v>
          </cell>
          <cell r="AD20">
            <v>1930</v>
          </cell>
          <cell r="AE20">
            <v>6012</v>
          </cell>
          <cell r="AF20">
            <v>7209</v>
          </cell>
          <cell r="AG20">
            <v>6024</v>
          </cell>
          <cell r="AH20">
            <v>2147</v>
          </cell>
          <cell r="AI20">
            <v>25856</v>
          </cell>
          <cell r="AK20">
            <v>7647</v>
          </cell>
          <cell r="AZ20">
            <v>0.21929824561403508</v>
          </cell>
          <cell r="BA20">
            <v>0.23245614035087719</v>
          </cell>
          <cell r="BB20">
            <v>1.0964912280701754E-2</v>
          </cell>
          <cell r="BC20">
            <v>0.48903508771929827</v>
          </cell>
          <cell r="BD20">
            <v>4.8245614035087717E-2</v>
          </cell>
          <cell r="BE20">
            <v>1</v>
          </cell>
          <cell r="BF20">
            <v>0.16666666666666666</v>
          </cell>
          <cell r="BG20">
            <v>0.45098039215686275</v>
          </cell>
          <cell r="BH20">
            <v>1.3725490196078431E-2</v>
          </cell>
          <cell r="BI20">
            <v>0.29607843137254902</v>
          </cell>
          <cell r="BJ20">
            <v>7.2549019607843143E-2</v>
          </cell>
          <cell r="BK20">
            <v>1</v>
          </cell>
          <cell r="BL20">
            <v>28177</v>
          </cell>
          <cell r="BM20">
            <v>21992</v>
          </cell>
          <cell r="BN20">
            <v>806</v>
          </cell>
          <cell r="BO20">
            <v>50975</v>
          </cell>
          <cell r="BP20">
            <v>0.55276115743011278</v>
          </cell>
          <cell r="BQ20">
            <v>0.43142717018146148</v>
          </cell>
          <cell r="BR20">
            <v>1.58116723884257E-2</v>
          </cell>
          <cell r="BS20">
            <v>1</v>
          </cell>
          <cell r="BT20">
            <v>9.0246215863731577E-2</v>
          </cell>
          <cell r="BU20">
            <v>7.3805477611350437E-2</v>
          </cell>
          <cell r="BV20">
            <v>0.23655297790775798</v>
          </cell>
          <cell r="BW20">
            <v>0.27882069319843494</v>
          </cell>
          <cell r="BX20">
            <v>0.2400505868869304</v>
          </cell>
          <cell r="BY20">
            <v>8.0524048531794651E-2</v>
          </cell>
          <cell r="BZ20">
            <v>0.99999999999999989</v>
          </cell>
          <cell r="CA20">
            <v>4567</v>
          </cell>
          <cell r="CB20">
            <v>3735</v>
          </cell>
          <cell r="CC20">
            <v>11971</v>
          </cell>
          <cell r="CD20">
            <v>14110</v>
          </cell>
          <cell r="CE20">
            <v>12148</v>
          </cell>
          <cell r="CF20">
            <v>4075</v>
          </cell>
          <cell r="CG20">
            <v>50606</v>
          </cell>
          <cell r="CH20">
            <v>0.27008959984988506</v>
          </cell>
          <cell r="CI20">
            <v>0.23104408062422793</v>
          </cell>
          <cell r="CJ20">
            <v>1.723194320651749E-2</v>
          </cell>
          <cell r="CK20">
            <v>0.43077512470485213</v>
          </cell>
          <cell r="CL20">
            <v>5.0859251614517362E-2</v>
          </cell>
          <cell r="CM20">
            <v>0.99999999999999989</v>
          </cell>
          <cell r="CN20">
            <v>0.1978932982646141</v>
          </cell>
          <cell r="CO20">
            <v>0.41869730022433665</v>
          </cell>
          <cell r="CP20">
            <v>1.2435213119826719E-2</v>
          </cell>
          <cell r="CQ20">
            <v>0.29932827931203426</v>
          </cell>
          <cell r="CR20">
            <v>7.1645909079188261E-2</v>
          </cell>
          <cell r="CS20">
            <v>1</v>
          </cell>
          <cell r="CT20">
            <v>314870</v>
          </cell>
          <cell r="CU20">
            <v>255451</v>
          </cell>
          <cell r="CV20">
            <v>9476</v>
          </cell>
          <cell r="CW20">
            <v>579797</v>
          </cell>
        </row>
        <row r="21">
          <cell r="A21">
            <v>39203</v>
          </cell>
          <cell r="B21">
            <v>3168</v>
          </cell>
          <cell r="C21">
            <v>1512</v>
          </cell>
          <cell r="D21">
            <v>144</v>
          </cell>
          <cell r="E21">
            <v>3402</v>
          </cell>
          <cell r="F21">
            <v>468</v>
          </cell>
          <cell r="G21">
            <v>8694</v>
          </cell>
          <cell r="H21">
            <v>3212</v>
          </cell>
          <cell r="I21">
            <v>5544</v>
          </cell>
          <cell r="J21">
            <v>110</v>
          </cell>
          <cell r="K21">
            <v>4400</v>
          </cell>
          <cell r="L21">
            <v>880</v>
          </cell>
          <cell r="M21">
            <v>14146</v>
          </cell>
          <cell r="N21">
            <v>13959</v>
          </cell>
          <cell r="O21">
            <v>8533</v>
          </cell>
          <cell r="P21">
            <v>283</v>
          </cell>
          <cell r="Q21">
            <v>22775</v>
          </cell>
          <cell r="R21">
            <v>14212</v>
          </cell>
          <cell r="S21">
            <v>8904</v>
          </cell>
          <cell r="T21">
            <v>550</v>
          </cell>
          <cell r="U21">
            <v>23666</v>
          </cell>
          <cell r="V21">
            <v>1042</v>
          </cell>
          <cell r="W21">
            <v>762</v>
          </cell>
          <cell r="X21">
            <v>5624</v>
          </cell>
          <cell r="Y21">
            <v>7834</v>
          </cell>
          <cell r="Z21">
            <v>5221</v>
          </cell>
          <cell r="AA21">
            <v>2270</v>
          </cell>
          <cell r="AB21">
            <v>22753</v>
          </cell>
          <cell r="AC21">
            <v>1433</v>
          </cell>
          <cell r="AD21">
            <v>588</v>
          </cell>
          <cell r="AE21">
            <v>6185</v>
          </cell>
          <cell r="AF21">
            <v>7717</v>
          </cell>
          <cell r="AG21">
            <v>5515</v>
          </cell>
          <cell r="AH21">
            <v>2246</v>
          </cell>
          <cell r="AI21">
            <v>23684</v>
          </cell>
          <cell r="AK21">
            <v>6395</v>
          </cell>
          <cell r="AZ21">
            <v>0.36438923395445133</v>
          </cell>
          <cell r="BA21">
            <v>0.17391304347826086</v>
          </cell>
          <cell r="BB21">
            <v>1.6563146997929608E-2</v>
          </cell>
          <cell r="BC21">
            <v>0.39130434782608697</v>
          </cell>
          <cell r="BD21">
            <v>5.3830227743271224E-2</v>
          </cell>
          <cell r="BE21">
            <v>1</v>
          </cell>
          <cell r="BF21">
            <v>0.22706065318818042</v>
          </cell>
          <cell r="BG21">
            <v>0.39191290824261277</v>
          </cell>
          <cell r="BH21">
            <v>7.7760497667185074E-3</v>
          </cell>
          <cell r="BI21">
            <v>0.31104199066874028</v>
          </cell>
          <cell r="BJ21">
            <v>6.2208398133748059E-2</v>
          </cell>
          <cell r="BK21">
            <v>1</v>
          </cell>
          <cell r="BL21">
            <v>28171</v>
          </cell>
          <cell r="BM21">
            <v>17437</v>
          </cell>
          <cell r="BN21">
            <v>833</v>
          </cell>
          <cell r="BO21">
            <v>46441</v>
          </cell>
          <cell r="BP21">
            <v>0.60659761848366744</v>
          </cell>
          <cell r="BQ21">
            <v>0.37546564458129672</v>
          </cell>
          <cell r="BR21">
            <v>1.7936736935035853E-2</v>
          </cell>
          <cell r="BS21">
            <v>1</v>
          </cell>
          <cell r="BT21">
            <v>5.3298016667743392E-2</v>
          </cell>
          <cell r="BU21">
            <v>2.9071645455132761E-2</v>
          </cell>
          <cell r="BV21">
            <v>0.25430152679975021</v>
          </cell>
          <cell r="BW21">
            <v>0.33488382109094039</v>
          </cell>
          <cell r="BX21">
            <v>0.2311949523009669</v>
          </cell>
          <cell r="BY21">
            <v>9.7250037685466334E-2</v>
          </cell>
          <cell r="BZ21">
            <v>1</v>
          </cell>
          <cell r="CA21">
            <v>2475</v>
          </cell>
          <cell r="CB21">
            <v>1350</v>
          </cell>
          <cell r="CC21">
            <v>11809</v>
          </cell>
          <cell r="CD21">
            <v>15551</v>
          </cell>
          <cell r="CE21">
            <v>10736</v>
          </cell>
          <cell r="CF21">
            <v>4516</v>
          </cell>
          <cell r="CG21">
            <v>46437</v>
          </cell>
          <cell r="CH21">
            <v>0.26660385506222273</v>
          </cell>
          <cell r="CI21">
            <v>0.2297412947041966</v>
          </cell>
          <cell r="CJ21">
            <v>1.7367408628744162E-2</v>
          </cell>
          <cell r="CK21">
            <v>0.4351430926863738</v>
          </cell>
          <cell r="CL21">
            <v>5.1144348918462687E-2</v>
          </cell>
          <cell r="CM21">
            <v>1</v>
          </cell>
          <cell r="CN21">
            <v>0.19537965502606625</v>
          </cell>
          <cell r="CO21">
            <v>0.42060088555556258</v>
          </cell>
          <cell r="CP21">
            <v>1.2250818727156405E-2</v>
          </cell>
          <cell r="CQ21">
            <v>0.3012472524340109</v>
          </cell>
          <cell r="CR21">
            <v>7.0521388257203846E-2</v>
          </cell>
          <cell r="CS21">
            <v>1</v>
          </cell>
          <cell r="CT21">
            <v>319983</v>
          </cell>
          <cell r="CU21">
            <v>254721</v>
          </cell>
          <cell r="CV21">
            <v>9575</v>
          </cell>
          <cell r="CW21">
            <v>584279</v>
          </cell>
        </row>
        <row r="22">
          <cell r="A22">
            <v>39234</v>
          </cell>
          <cell r="B22">
            <v>2337</v>
          </cell>
          <cell r="C22">
            <v>1710</v>
          </cell>
          <cell r="D22">
            <v>247</v>
          </cell>
          <cell r="E22">
            <v>3534</v>
          </cell>
          <cell r="F22">
            <v>532</v>
          </cell>
          <cell r="G22">
            <v>8360</v>
          </cell>
          <cell r="H22">
            <v>2760</v>
          </cell>
          <cell r="I22">
            <v>6923</v>
          </cell>
          <cell r="J22">
            <v>161</v>
          </cell>
          <cell r="K22">
            <v>4485</v>
          </cell>
          <cell r="L22">
            <v>1311</v>
          </cell>
          <cell r="M22">
            <v>15640</v>
          </cell>
          <cell r="N22">
            <v>13074</v>
          </cell>
          <cell r="O22">
            <v>8230</v>
          </cell>
          <cell r="P22">
            <v>284</v>
          </cell>
          <cell r="Q22">
            <v>21588</v>
          </cell>
          <cell r="R22">
            <v>15709</v>
          </cell>
          <cell r="S22">
            <v>7575</v>
          </cell>
          <cell r="T22">
            <v>504</v>
          </cell>
          <cell r="U22">
            <v>23788</v>
          </cell>
          <cell r="V22">
            <v>1272</v>
          </cell>
          <cell r="W22">
            <v>886</v>
          </cell>
          <cell r="X22">
            <v>5520</v>
          </cell>
          <cell r="Y22">
            <v>7774</v>
          </cell>
          <cell r="Z22">
            <v>5310</v>
          </cell>
          <cell r="AA22">
            <v>1309</v>
          </cell>
          <cell r="AB22">
            <v>22071</v>
          </cell>
          <cell r="AC22">
            <v>1545</v>
          </cell>
          <cell r="AD22">
            <v>1388</v>
          </cell>
          <cell r="AE22">
            <v>5899</v>
          </cell>
          <cell r="AF22">
            <v>7192</v>
          </cell>
          <cell r="AG22">
            <v>5863</v>
          </cell>
          <cell r="AH22">
            <v>2000</v>
          </cell>
          <cell r="AI22">
            <v>23887</v>
          </cell>
          <cell r="AK22">
            <v>6368</v>
          </cell>
          <cell r="AZ22">
            <v>0.27954545454545454</v>
          </cell>
          <cell r="BA22">
            <v>0.20454545454545456</v>
          </cell>
          <cell r="BB22">
            <v>2.9545454545454545E-2</v>
          </cell>
          <cell r="BC22">
            <v>0.42272727272727273</v>
          </cell>
          <cell r="BD22">
            <v>6.363636363636363E-2</v>
          </cell>
          <cell r="BE22">
            <v>1</v>
          </cell>
          <cell r="BF22">
            <v>0.17647058823529413</v>
          </cell>
          <cell r="BG22">
            <v>0.44264705882352939</v>
          </cell>
          <cell r="BH22">
            <v>1.0294117647058823E-2</v>
          </cell>
          <cell r="BI22">
            <v>0.28676470588235292</v>
          </cell>
          <cell r="BJ22">
            <v>8.38235294117647E-2</v>
          </cell>
          <cell r="BK22">
            <v>1</v>
          </cell>
          <cell r="BL22">
            <v>28783</v>
          </cell>
          <cell r="BM22">
            <v>15805</v>
          </cell>
          <cell r="BN22">
            <v>788</v>
          </cell>
          <cell r="BO22">
            <v>45376</v>
          </cell>
          <cell r="BP22">
            <v>0.63432210860366711</v>
          </cell>
          <cell r="BQ22">
            <v>0.34831188293370946</v>
          </cell>
          <cell r="BR22">
            <v>1.7366008462623414E-2</v>
          </cell>
          <cell r="BS22">
            <v>0.99999999999999989</v>
          </cell>
          <cell r="BT22">
            <v>6.1295095521998348E-2</v>
          </cell>
          <cell r="BU22">
            <v>4.9479959963444883E-2</v>
          </cell>
          <cell r="BV22">
            <v>0.24846599068714914</v>
          </cell>
          <cell r="BW22">
            <v>0.3256451542712912</v>
          </cell>
          <cell r="BX22">
            <v>0.24311327734018018</v>
          </cell>
          <cell r="BY22">
            <v>7.2000522215936294E-2</v>
          </cell>
          <cell r="BZ22">
            <v>1</v>
          </cell>
          <cell r="CA22">
            <v>2817</v>
          </cell>
          <cell r="CB22">
            <v>2274</v>
          </cell>
          <cell r="CC22">
            <v>11419</v>
          </cell>
          <cell r="CD22">
            <v>14966</v>
          </cell>
          <cell r="CE22">
            <v>11173</v>
          </cell>
          <cell r="CF22">
            <v>3309</v>
          </cell>
          <cell r="CG22">
            <v>45958</v>
          </cell>
          <cell r="CH22">
            <v>0.26257823454304763</v>
          </cell>
          <cell r="CI22">
            <v>0.23216957410642247</v>
          </cell>
          <cell r="CJ22">
            <v>1.7287973617627937E-2</v>
          </cell>
          <cell r="CK22">
            <v>0.4358731327500176</v>
          </cell>
          <cell r="CL22">
            <v>5.209108498288436E-2</v>
          </cell>
          <cell r="CM22">
            <v>1</v>
          </cell>
          <cell r="CN22">
            <v>0.1939796397807361</v>
          </cell>
          <cell r="CO22">
            <v>0.42240250587314015</v>
          </cell>
          <cell r="CP22">
            <v>1.1884103367267033E-2</v>
          </cell>
          <cell r="CQ22">
            <v>0.30135630383711826</v>
          </cell>
          <cell r="CR22">
            <v>7.037744714173845E-2</v>
          </cell>
          <cell r="CS22">
            <v>1</v>
          </cell>
          <cell r="CT22">
            <v>323310</v>
          </cell>
          <cell r="CU22">
            <v>255513</v>
          </cell>
          <cell r="CV22">
            <v>9701</v>
          </cell>
          <cell r="CW22">
            <v>588524</v>
          </cell>
        </row>
        <row r="23">
          <cell r="A23">
            <v>39264</v>
          </cell>
          <cell r="B23">
            <v>2856</v>
          </cell>
          <cell r="C23">
            <v>1680</v>
          </cell>
          <cell r="D23">
            <v>240</v>
          </cell>
          <cell r="E23">
            <v>3264</v>
          </cell>
          <cell r="F23">
            <v>360</v>
          </cell>
          <cell r="G23">
            <v>8400</v>
          </cell>
          <cell r="H23">
            <v>2324</v>
          </cell>
          <cell r="I23">
            <v>6636</v>
          </cell>
          <cell r="J23">
            <v>252</v>
          </cell>
          <cell r="K23">
            <v>4116</v>
          </cell>
          <cell r="L23">
            <v>812</v>
          </cell>
          <cell r="M23">
            <v>14140</v>
          </cell>
          <cell r="N23">
            <v>16782</v>
          </cell>
          <cell r="O23">
            <v>8187</v>
          </cell>
          <cell r="P23">
            <v>241</v>
          </cell>
          <cell r="Q23">
            <v>25210</v>
          </cell>
          <cell r="R23">
            <v>14294</v>
          </cell>
          <cell r="S23">
            <v>8799</v>
          </cell>
          <cell r="T23">
            <v>615</v>
          </cell>
          <cell r="U23">
            <v>23708</v>
          </cell>
          <cell r="V23">
            <v>2091</v>
          </cell>
          <cell r="W23">
            <v>2148</v>
          </cell>
          <cell r="X23">
            <v>5678</v>
          </cell>
          <cell r="Y23">
            <v>8112</v>
          </cell>
          <cell r="Z23">
            <v>5772</v>
          </cell>
          <cell r="AA23">
            <v>1976</v>
          </cell>
          <cell r="AB23">
            <v>25777</v>
          </cell>
          <cell r="AC23">
            <v>2081</v>
          </cell>
          <cell r="AD23">
            <v>1649</v>
          </cell>
          <cell r="AE23">
            <v>5110</v>
          </cell>
          <cell r="AF23">
            <v>7335</v>
          </cell>
          <cell r="AG23">
            <v>5807</v>
          </cell>
          <cell r="AH23">
            <v>2123</v>
          </cell>
          <cell r="AI23">
            <v>24105</v>
          </cell>
          <cell r="AK23">
            <v>6147</v>
          </cell>
          <cell r="AZ23">
            <v>0.34</v>
          </cell>
          <cell r="BA23">
            <v>0.2</v>
          </cell>
          <cell r="BB23">
            <v>2.8571428571428571E-2</v>
          </cell>
          <cell r="BC23">
            <v>0.38857142857142857</v>
          </cell>
          <cell r="BD23">
            <v>4.2857142857142858E-2</v>
          </cell>
          <cell r="BE23">
            <v>1</v>
          </cell>
          <cell r="BF23">
            <v>0.16435643564356436</v>
          </cell>
          <cell r="BG23">
            <v>0.46930693069306928</v>
          </cell>
          <cell r="BH23">
            <v>1.782178217821782E-2</v>
          </cell>
          <cell r="BI23">
            <v>0.29108910891089107</v>
          </cell>
          <cell r="BJ23">
            <v>5.7425742574257428E-2</v>
          </cell>
          <cell r="BK23">
            <v>1</v>
          </cell>
          <cell r="BL23">
            <v>31076</v>
          </cell>
          <cell r="BM23">
            <v>16986</v>
          </cell>
          <cell r="BN23">
            <v>856</v>
          </cell>
          <cell r="BO23">
            <v>48918</v>
          </cell>
          <cell r="BP23">
            <v>0.63526718181446507</v>
          </cell>
          <cell r="BQ23">
            <v>0.34723414693977678</v>
          </cell>
          <cell r="BR23">
            <v>1.7498671245758209E-2</v>
          </cell>
          <cell r="BS23">
            <v>1</v>
          </cell>
          <cell r="BT23">
            <v>8.3637384226775191E-2</v>
          </cell>
          <cell r="BU23">
            <v>7.6119642355960068E-2</v>
          </cell>
          <cell r="BV23">
            <v>0.21627039813960947</v>
          </cell>
          <cell r="BW23">
            <v>0.30967082314261657</v>
          </cell>
          <cell r="BX23">
            <v>0.23212782165911552</v>
          </cell>
          <cell r="BY23">
            <v>8.2173930475923182E-2</v>
          </cell>
          <cell r="BZ23">
            <v>1</v>
          </cell>
          <cell r="CA23">
            <v>4172</v>
          </cell>
          <cell r="CB23">
            <v>3797</v>
          </cell>
          <cell r="CC23">
            <v>10788</v>
          </cell>
          <cell r="CD23">
            <v>15447</v>
          </cell>
          <cell r="CE23">
            <v>11579</v>
          </cell>
          <cell r="CF23">
            <v>4099</v>
          </cell>
          <cell r="CG23">
            <v>49882</v>
          </cell>
          <cell r="CH23">
            <v>0.2614159084696786</v>
          </cell>
          <cell r="CI23">
            <v>0.23672146510992229</v>
          </cell>
          <cell r="CJ23">
            <v>1.6673825608184624E-2</v>
          </cell>
          <cell r="CK23">
            <v>0.43362880237416535</v>
          </cell>
          <cell r="CL23">
            <v>5.1559998438049121E-2</v>
          </cell>
          <cell r="CM23">
            <v>1</v>
          </cell>
          <cell r="CN23">
            <v>0.19382197176727795</v>
          </cell>
          <cell r="CO23">
            <v>0.42130458546146743</v>
          </cell>
          <cell r="CP23">
            <v>1.1565741281717836E-2</v>
          </cell>
          <cell r="CQ23">
            <v>0.30537075079942455</v>
          </cell>
          <cell r="CR23">
            <v>6.7936950690112269E-2</v>
          </cell>
          <cell r="CS23">
            <v>1</v>
          </cell>
          <cell r="CT23">
            <v>324087</v>
          </cell>
          <cell r="CU23">
            <v>256001</v>
          </cell>
          <cell r="CV23">
            <v>9809</v>
          </cell>
          <cell r="CW23">
            <v>589897</v>
          </cell>
        </row>
        <row r="24">
          <cell r="A24">
            <v>39295</v>
          </cell>
          <cell r="B24">
            <v>2926</v>
          </cell>
          <cell r="C24">
            <v>1430</v>
          </cell>
          <cell r="D24">
            <v>154</v>
          </cell>
          <cell r="E24">
            <v>3322</v>
          </cell>
          <cell r="F24">
            <v>638</v>
          </cell>
          <cell r="G24">
            <v>8470</v>
          </cell>
          <cell r="H24">
            <v>3276</v>
          </cell>
          <cell r="I24">
            <v>6760</v>
          </cell>
          <cell r="J24">
            <v>260</v>
          </cell>
          <cell r="K24">
            <v>3796</v>
          </cell>
          <cell r="L24">
            <v>1014</v>
          </cell>
          <cell r="M24">
            <v>15106</v>
          </cell>
          <cell r="N24">
            <v>14187</v>
          </cell>
          <cell r="O24">
            <v>8520</v>
          </cell>
          <cell r="P24">
            <v>295</v>
          </cell>
          <cell r="Q24">
            <v>23002</v>
          </cell>
          <cell r="R24">
            <v>14809</v>
          </cell>
          <cell r="S24">
            <v>8295</v>
          </cell>
          <cell r="T24">
            <v>476</v>
          </cell>
          <cell r="U24">
            <v>23580</v>
          </cell>
          <cell r="V24">
            <v>1544</v>
          </cell>
          <cell r="W24">
            <v>498</v>
          </cell>
          <cell r="X24">
            <v>5072</v>
          </cell>
          <cell r="Y24">
            <v>7857</v>
          </cell>
          <cell r="Z24">
            <v>5636</v>
          </cell>
          <cell r="AA24">
            <v>2366</v>
          </cell>
          <cell r="AB24">
            <v>22973</v>
          </cell>
          <cell r="AC24">
            <v>1693</v>
          </cell>
          <cell r="AD24">
            <v>1159</v>
          </cell>
          <cell r="AE24">
            <v>5216</v>
          </cell>
          <cell r="AF24">
            <v>6998</v>
          </cell>
          <cell r="AG24">
            <v>6494</v>
          </cell>
          <cell r="AH24">
            <v>2214</v>
          </cell>
          <cell r="AI24">
            <v>23774</v>
          </cell>
          <cell r="AK24">
            <v>6223</v>
          </cell>
          <cell r="AZ24">
            <v>0.34545454545454546</v>
          </cell>
          <cell r="BA24">
            <v>0.16883116883116883</v>
          </cell>
          <cell r="BB24">
            <v>1.8181818181818181E-2</v>
          </cell>
          <cell r="BC24">
            <v>0.39220779220779223</v>
          </cell>
          <cell r="BD24">
            <v>7.5324675324675322E-2</v>
          </cell>
          <cell r="BE24">
            <v>1</v>
          </cell>
          <cell r="BF24">
            <v>0.21686746987951808</v>
          </cell>
          <cell r="BG24">
            <v>0.44750430292598969</v>
          </cell>
          <cell r="BH24">
            <v>1.7211703958691909E-2</v>
          </cell>
          <cell r="BI24">
            <v>0.2512908777969019</v>
          </cell>
          <cell r="BJ24">
            <v>6.7125645438898457E-2</v>
          </cell>
          <cell r="BK24">
            <v>1</v>
          </cell>
          <cell r="BL24">
            <v>28996</v>
          </cell>
          <cell r="BM24">
            <v>16815</v>
          </cell>
          <cell r="BN24">
            <v>771</v>
          </cell>
          <cell r="BO24">
            <v>46582</v>
          </cell>
          <cell r="BP24">
            <v>0.62247219956206257</v>
          </cell>
          <cell r="BQ24">
            <v>0.36097634279335367</v>
          </cell>
          <cell r="BR24">
            <v>1.6551457644583746E-2</v>
          </cell>
          <cell r="BS24">
            <v>1</v>
          </cell>
          <cell r="BT24">
            <v>6.9245085246112045E-2</v>
          </cell>
          <cell r="BU24">
            <v>3.5446124885019359E-2</v>
          </cell>
          <cell r="BV24">
            <v>0.22007829379425417</v>
          </cell>
          <cell r="BW24">
            <v>0.31777440263546325</v>
          </cell>
          <cell r="BX24">
            <v>0.25948189188611032</v>
          </cell>
          <cell r="BY24">
            <v>9.7974201553040832E-2</v>
          </cell>
          <cell r="BZ24">
            <v>0.99999999999999989</v>
          </cell>
          <cell r="CA24">
            <v>3237</v>
          </cell>
          <cell r="CB24">
            <v>1657</v>
          </cell>
          <cell r="CC24">
            <v>10288</v>
          </cell>
          <cell r="CD24">
            <v>14855</v>
          </cell>
          <cell r="CE24">
            <v>12130</v>
          </cell>
          <cell r="CF24">
            <v>4580</v>
          </cell>
          <cell r="CG24">
            <v>46747</v>
          </cell>
          <cell r="CH24">
            <v>0.26264891380518568</v>
          </cell>
          <cell r="CI24">
            <v>0.23684497391575177</v>
          </cell>
          <cell r="CJ24">
            <v>1.5860780191544032E-2</v>
          </cell>
          <cell r="CK24">
            <v>0.43170598769757845</v>
          </cell>
          <cell r="CL24">
            <v>5.2939344389940045E-2</v>
          </cell>
          <cell r="CM24">
            <v>1</v>
          </cell>
          <cell r="CN24">
            <v>0.19310070138097996</v>
          </cell>
          <cell r="CO24">
            <v>0.42628653933521282</v>
          </cell>
          <cell r="CP24">
            <v>1.2453090868355707E-2</v>
          </cell>
          <cell r="CQ24">
            <v>0.30014998475258742</v>
          </cell>
          <cell r="CR24">
            <v>6.8009683662864154E-2</v>
          </cell>
          <cell r="CS24">
            <v>1</v>
          </cell>
          <cell r="CT24">
            <v>325369</v>
          </cell>
          <cell r="CU24">
            <v>256898</v>
          </cell>
          <cell r="CV24">
            <v>9911</v>
          </cell>
          <cell r="CW24">
            <v>592178</v>
          </cell>
        </row>
        <row r="25">
          <cell r="A25">
            <v>39326</v>
          </cell>
          <cell r="B25">
            <v>2898</v>
          </cell>
          <cell r="C25">
            <v>2438</v>
          </cell>
          <cell r="D25">
            <v>230</v>
          </cell>
          <cell r="E25">
            <v>3358</v>
          </cell>
          <cell r="F25">
            <v>552</v>
          </cell>
          <cell r="G25">
            <v>9476</v>
          </cell>
          <cell r="H25">
            <v>2943</v>
          </cell>
          <cell r="I25">
            <v>7884</v>
          </cell>
          <cell r="J25">
            <v>135</v>
          </cell>
          <cell r="K25">
            <v>4455</v>
          </cell>
          <cell r="L25">
            <v>1188</v>
          </cell>
          <cell r="M25">
            <v>16605</v>
          </cell>
          <cell r="N25">
            <v>15255</v>
          </cell>
          <cell r="O25">
            <v>9448</v>
          </cell>
          <cell r="P25">
            <v>329</v>
          </cell>
          <cell r="Q25">
            <v>25032</v>
          </cell>
          <cell r="R25">
            <v>16624</v>
          </cell>
          <cell r="S25">
            <v>8244</v>
          </cell>
          <cell r="T25">
            <v>464</v>
          </cell>
          <cell r="U25">
            <v>25332</v>
          </cell>
          <cell r="V25">
            <v>2349</v>
          </cell>
          <cell r="W25">
            <v>1159</v>
          </cell>
          <cell r="X25">
            <v>5357</v>
          </cell>
          <cell r="Y25">
            <v>7613</v>
          </cell>
          <cell r="Z25">
            <v>6349</v>
          </cell>
          <cell r="AA25">
            <v>2092</v>
          </cell>
          <cell r="AB25">
            <v>24919</v>
          </cell>
          <cell r="AC25">
            <v>2442</v>
          </cell>
          <cell r="AD25">
            <v>1536</v>
          </cell>
          <cell r="AE25">
            <v>5393</v>
          </cell>
          <cell r="AF25">
            <v>8306</v>
          </cell>
          <cell r="AG25">
            <v>5533</v>
          </cell>
          <cell r="AH25">
            <v>1812</v>
          </cell>
          <cell r="AI25">
            <v>25022</v>
          </cell>
          <cell r="AK25">
            <v>7653</v>
          </cell>
          <cell r="AZ25">
            <v>0.30582524271844658</v>
          </cell>
          <cell r="BA25">
            <v>0.25728155339805825</v>
          </cell>
          <cell r="BB25">
            <v>2.4271844660194174E-2</v>
          </cell>
          <cell r="BC25">
            <v>0.35436893203883496</v>
          </cell>
          <cell r="BD25">
            <v>5.8252427184466021E-2</v>
          </cell>
          <cell r="BE25">
            <v>1</v>
          </cell>
          <cell r="BF25">
            <v>0.17723577235772359</v>
          </cell>
          <cell r="BG25">
            <v>0.47479674796747967</v>
          </cell>
          <cell r="BH25">
            <v>8.130081300813009E-3</v>
          </cell>
          <cell r="BI25">
            <v>0.26829268292682928</v>
          </cell>
          <cell r="BJ25">
            <v>7.1544715447154475E-2</v>
          </cell>
          <cell r="BK25">
            <v>1.0000000000000002</v>
          </cell>
          <cell r="BL25">
            <v>31879</v>
          </cell>
          <cell r="BM25">
            <v>17692</v>
          </cell>
          <cell r="BN25">
            <v>793</v>
          </cell>
          <cell r="BO25">
            <v>50364</v>
          </cell>
          <cell r="BP25">
            <v>0.63297196410134227</v>
          </cell>
          <cell r="BQ25">
            <v>0.35128266221904536</v>
          </cell>
          <cell r="BR25">
            <v>1.5745373679612422E-2</v>
          </cell>
          <cell r="BS25">
            <v>1</v>
          </cell>
          <cell r="BT25">
            <v>9.5933201177389321E-2</v>
          </cell>
          <cell r="BU25">
            <v>5.3963677139024051E-2</v>
          </cell>
          <cell r="BV25">
            <v>0.21525399971966921</v>
          </cell>
          <cell r="BW25">
            <v>0.31875613223603855</v>
          </cell>
          <cell r="BX25">
            <v>0.23792074648084741</v>
          </cell>
          <cell r="BY25">
            <v>7.8172243247031495E-2</v>
          </cell>
          <cell r="BZ25">
            <v>1</v>
          </cell>
          <cell r="CA25">
            <v>4791</v>
          </cell>
          <cell r="CB25">
            <v>2695</v>
          </cell>
          <cell r="CC25">
            <v>10750</v>
          </cell>
          <cell r="CD25">
            <v>15919</v>
          </cell>
          <cell r="CE25">
            <v>11882</v>
          </cell>
          <cell r="CF25">
            <v>3904</v>
          </cell>
          <cell r="CG25">
            <v>49941</v>
          </cell>
          <cell r="CH25">
            <v>0.26241603433262845</v>
          </cell>
          <cell r="CI25">
            <v>0.23911556163701952</v>
          </cell>
          <cell r="CJ25">
            <v>1.6155616370195299E-2</v>
          </cell>
          <cell r="CK25">
            <v>0.42989644234357505</v>
          </cell>
          <cell r="CL25">
            <v>5.2416345316581667E-2</v>
          </cell>
          <cell r="CM25">
            <v>1</v>
          </cell>
          <cell r="CN25">
            <v>0.19614721888209846</v>
          </cell>
          <cell r="CO25">
            <v>0.42430177639489769</v>
          </cell>
          <cell r="CP25">
            <v>1.2464515489221386E-2</v>
          </cell>
          <cell r="CQ25">
            <v>0.29865251831558592</v>
          </cell>
          <cell r="CR25">
            <v>6.8433970918196585E-2</v>
          </cell>
          <cell r="CS25">
            <v>1</v>
          </cell>
          <cell r="CT25">
            <v>326470</v>
          </cell>
          <cell r="CU25">
            <v>257634</v>
          </cell>
          <cell r="CV25">
            <v>10047</v>
          </cell>
          <cell r="CW25">
            <v>594151</v>
          </cell>
        </row>
        <row r="26">
          <cell r="A26">
            <v>39356</v>
          </cell>
          <cell r="B26">
            <v>2990</v>
          </cell>
          <cell r="C26">
            <v>1909</v>
          </cell>
          <cell r="D26">
            <v>92</v>
          </cell>
          <cell r="E26">
            <v>3795</v>
          </cell>
          <cell r="F26">
            <v>552</v>
          </cell>
          <cell r="G26">
            <v>9338</v>
          </cell>
          <cell r="H26">
            <v>2862</v>
          </cell>
          <cell r="I26">
            <v>6615</v>
          </cell>
          <cell r="J26">
            <v>216</v>
          </cell>
          <cell r="K26">
            <v>4158</v>
          </cell>
          <cell r="L26">
            <v>1107</v>
          </cell>
          <cell r="M26">
            <v>14958</v>
          </cell>
          <cell r="N26">
            <v>17770</v>
          </cell>
          <cell r="O26">
            <v>9239</v>
          </cell>
          <cell r="P26">
            <v>284</v>
          </cell>
          <cell r="Q26">
            <v>27293</v>
          </cell>
          <cell r="R26">
            <v>15141</v>
          </cell>
          <cell r="S26">
            <v>10371</v>
          </cell>
          <cell r="T26">
            <v>408</v>
          </cell>
          <cell r="U26">
            <v>25920</v>
          </cell>
          <cell r="V26">
            <v>2703</v>
          </cell>
          <cell r="W26">
            <v>1282</v>
          </cell>
          <cell r="X26">
            <v>5413</v>
          </cell>
          <cell r="Y26">
            <v>7942</v>
          </cell>
          <cell r="Z26">
            <v>7748</v>
          </cell>
          <cell r="AA26">
            <v>2123</v>
          </cell>
          <cell r="AB26">
            <v>27211</v>
          </cell>
          <cell r="AC26">
            <v>2375</v>
          </cell>
          <cell r="AD26">
            <v>873</v>
          </cell>
          <cell r="AE26">
            <v>6224</v>
          </cell>
          <cell r="AF26">
            <v>7941</v>
          </cell>
          <cell r="AG26">
            <v>6323</v>
          </cell>
          <cell r="AH26">
            <v>2157</v>
          </cell>
          <cell r="AI26">
            <v>25893</v>
          </cell>
          <cell r="AK26">
            <v>7466</v>
          </cell>
          <cell r="AZ26">
            <v>0.32019704433497537</v>
          </cell>
          <cell r="BA26">
            <v>0.20443349753694581</v>
          </cell>
          <cell r="BB26">
            <v>9.852216748768473E-3</v>
          </cell>
          <cell r="BC26">
            <v>0.40640394088669951</v>
          </cell>
          <cell r="BD26">
            <v>5.9113300492610835E-2</v>
          </cell>
          <cell r="BE26">
            <v>1</v>
          </cell>
          <cell r="BF26">
            <v>0.19133574007220217</v>
          </cell>
          <cell r="BG26">
            <v>0.44223826714801445</v>
          </cell>
          <cell r="BH26">
            <v>1.444043321299639E-2</v>
          </cell>
          <cell r="BI26">
            <v>0.27797833935018051</v>
          </cell>
          <cell r="BJ26">
            <v>7.4007220216606495E-2</v>
          </cell>
          <cell r="BK26">
            <v>1</v>
          </cell>
          <cell r="BL26">
            <v>32911</v>
          </cell>
          <cell r="BM26">
            <v>19610</v>
          </cell>
          <cell r="BN26">
            <v>692</v>
          </cell>
          <cell r="BO26">
            <v>53213</v>
          </cell>
          <cell r="BP26">
            <v>0.61847668802736178</v>
          </cell>
          <cell r="BQ26">
            <v>0.36851897092815666</v>
          </cell>
          <cell r="BR26">
            <v>1.3004341044481612E-2</v>
          </cell>
          <cell r="BS26">
            <v>1</v>
          </cell>
          <cell r="BT26">
            <v>9.5623681831877069E-2</v>
          </cell>
          <cell r="BU26">
            <v>4.0580747213015966E-2</v>
          </cell>
          <cell r="BV26">
            <v>0.21913603495028622</v>
          </cell>
          <cell r="BW26">
            <v>0.29909234709249777</v>
          </cell>
          <cell r="BX26">
            <v>0.26497062368183188</v>
          </cell>
          <cell r="BY26">
            <v>8.0596565230491107E-2</v>
          </cell>
          <cell r="BZ26">
            <v>1</v>
          </cell>
          <cell r="CA26">
            <v>5078</v>
          </cell>
          <cell r="CB26">
            <v>2155</v>
          </cell>
          <cell r="CC26">
            <v>11637</v>
          </cell>
          <cell r="CD26">
            <v>15883</v>
          </cell>
          <cell r="CE26">
            <v>14071</v>
          </cell>
          <cell r="CF26">
            <v>4280</v>
          </cell>
          <cell r="CG26">
            <v>53104</v>
          </cell>
          <cell r="CH26">
            <v>0.2600507993891607</v>
          </cell>
          <cell r="CI26">
            <v>0.23821952815782094</v>
          </cell>
          <cell r="CJ26">
            <v>1.6564340698725342E-2</v>
          </cell>
          <cell r="CK26">
            <v>0.43262068750584348</v>
          </cell>
          <cell r="CL26">
            <v>5.2544644248449526E-2</v>
          </cell>
          <cell r="CM26">
            <v>1</v>
          </cell>
          <cell r="CN26">
            <v>0.19398546343028494</v>
          </cell>
          <cell r="CO26">
            <v>0.42404704024087764</v>
          </cell>
          <cell r="CP26">
            <v>1.229685205523403E-2</v>
          </cell>
          <cell r="CQ26">
            <v>0.29936942384342957</v>
          </cell>
          <cell r="CR26">
            <v>7.0301220430173866E-2</v>
          </cell>
          <cell r="CS26">
            <v>1</v>
          </cell>
          <cell r="CT26">
            <v>327386</v>
          </cell>
          <cell r="CU26">
            <v>257640</v>
          </cell>
          <cell r="CV26">
            <v>10022</v>
          </cell>
          <cell r="CW26">
            <v>595048</v>
          </cell>
        </row>
        <row r="27">
          <cell r="A27">
            <v>39387</v>
          </cell>
          <cell r="B27">
            <v>2976</v>
          </cell>
          <cell r="C27">
            <v>2688</v>
          </cell>
          <cell r="D27">
            <v>96</v>
          </cell>
          <cell r="E27">
            <v>4056</v>
          </cell>
          <cell r="F27">
            <v>480</v>
          </cell>
          <cell r="G27">
            <v>10296</v>
          </cell>
          <cell r="H27">
            <v>3332</v>
          </cell>
          <cell r="I27">
            <v>4760</v>
          </cell>
          <cell r="J27">
            <v>252</v>
          </cell>
          <cell r="K27">
            <v>4928</v>
          </cell>
          <cell r="L27">
            <v>896</v>
          </cell>
          <cell r="M27">
            <v>14168</v>
          </cell>
          <cell r="N27">
            <v>14226</v>
          </cell>
          <cell r="O27">
            <v>10833</v>
          </cell>
          <cell r="P27">
            <v>295</v>
          </cell>
          <cell r="Q27">
            <v>25354</v>
          </cell>
          <cell r="R27">
            <v>14072</v>
          </cell>
          <cell r="S27">
            <v>9709</v>
          </cell>
          <cell r="T27">
            <v>456</v>
          </cell>
          <cell r="U27">
            <v>24237</v>
          </cell>
          <cell r="V27">
            <v>1710</v>
          </cell>
          <cell r="W27">
            <v>593</v>
          </cell>
          <cell r="X27">
            <v>5933</v>
          </cell>
          <cell r="Y27">
            <v>7998</v>
          </cell>
          <cell r="Z27">
            <v>6403</v>
          </cell>
          <cell r="AA27">
            <v>2234</v>
          </cell>
          <cell r="AB27">
            <v>24871</v>
          </cell>
          <cell r="AC27">
            <v>1397</v>
          </cell>
          <cell r="AD27">
            <v>842</v>
          </cell>
          <cell r="AE27">
            <v>7108</v>
          </cell>
          <cell r="AF27">
            <v>7008</v>
          </cell>
          <cell r="AG27">
            <v>6461</v>
          </cell>
          <cell r="AH27">
            <v>1464</v>
          </cell>
          <cell r="AI27">
            <v>24280</v>
          </cell>
          <cell r="AK27">
            <v>7835</v>
          </cell>
          <cell r="AZ27">
            <v>0.28904428904428903</v>
          </cell>
          <cell r="BA27">
            <v>0.26107226107226106</v>
          </cell>
          <cell r="BB27">
            <v>9.324009324009324E-3</v>
          </cell>
          <cell r="BC27">
            <v>0.39393939393939392</v>
          </cell>
          <cell r="BD27">
            <v>4.6620046620046623E-2</v>
          </cell>
          <cell r="BE27">
            <v>1</v>
          </cell>
          <cell r="BF27">
            <v>0.23517786561264822</v>
          </cell>
          <cell r="BG27">
            <v>0.33596837944664032</v>
          </cell>
          <cell r="BH27">
            <v>1.7786561264822136E-2</v>
          </cell>
          <cell r="BI27">
            <v>0.34782608695652173</v>
          </cell>
          <cell r="BJ27">
            <v>6.3241106719367585E-2</v>
          </cell>
          <cell r="BK27">
            <v>1</v>
          </cell>
          <cell r="BL27">
            <v>28298</v>
          </cell>
          <cell r="BM27">
            <v>20542</v>
          </cell>
          <cell r="BN27">
            <v>751</v>
          </cell>
          <cell r="BO27">
            <v>49591</v>
          </cell>
          <cell r="BP27">
            <v>0.57062773487124685</v>
          </cell>
          <cell r="BQ27">
            <v>0.41422838821560365</v>
          </cell>
          <cell r="BR27">
            <v>1.5143876913149563E-2</v>
          </cell>
          <cell r="BS27">
            <v>1</v>
          </cell>
          <cell r="BT27">
            <v>6.3213362902077269E-2</v>
          </cell>
          <cell r="BU27">
            <v>2.9195743728510103E-2</v>
          </cell>
          <cell r="BV27">
            <v>0.26532522227421618</v>
          </cell>
          <cell r="BW27">
            <v>0.30530406298956275</v>
          </cell>
          <cell r="BX27">
            <v>0.26172407478993304</v>
          </cell>
          <cell r="BY27">
            <v>7.52375333157006E-2</v>
          </cell>
          <cell r="BZ27">
            <v>0.99999999999999989</v>
          </cell>
          <cell r="CA27">
            <v>3107</v>
          </cell>
          <cell r="CB27">
            <v>1435</v>
          </cell>
          <cell r="CC27">
            <v>13041</v>
          </cell>
          <cell r="CD27">
            <v>15006</v>
          </cell>
          <cell r="CE27">
            <v>12864</v>
          </cell>
          <cell r="CF27">
            <v>3698</v>
          </cell>
          <cell r="CG27">
            <v>49151</v>
          </cell>
          <cell r="CH27">
            <v>0.25703079559209596</v>
          </cell>
          <cell r="CI27">
            <v>0.23983305299231289</v>
          </cell>
          <cell r="CJ27">
            <v>1.660038042538475E-2</v>
          </cell>
          <cell r="CK27">
            <v>0.43425086067313284</v>
          </cell>
          <cell r="CL27">
            <v>5.2284910317073552E-2</v>
          </cell>
          <cell r="CM27">
            <v>1</v>
          </cell>
          <cell r="CN27">
            <v>0.19371106133490007</v>
          </cell>
          <cell r="CO27">
            <v>0.42062326344263701</v>
          </cell>
          <cell r="CP27">
            <v>1.1989130833914736E-2</v>
          </cell>
          <cell r="CQ27">
            <v>0.30450801111396714</v>
          </cell>
          <cell r="CR27">
            <v>6.9168533274581084E-2</v>
          </cell>
          <cell r="CS27">
            <v>1</v>
          </cell>
          <cell r="CT27">
            <v>329035</v>
          </cell>
          <cell r="CU27">
            <v>255627</v>
          </cell>
          <cell r="CV27">
            <v>10156</v>
          </cell>
          <cell r="CW27">
            <v>594818</v>
          </cell>
        </row>
        <row r="28">
          <cell r="A28">
            <v>39417</v>
          </cell>
          <cell r="B28">
            <v>2187</v>
          </cell>
          <cell r="C28">
            <v>4158</v>
          </cell>
          <cell r="D28">
            <v>81</v>
          </cell>
          <cell r="E28">
            <v>10611</v>
          </cell>
          <cell r="F28">
            <v>918</v>
          </cell>
          <cell r="G28">
            <v>17955</v>
          </cell>
          <cell r="H28">
            <v>1643</v>
          </cell>
          <cell r="I28">
            <v>5487</v>
          </cell>
          <cell r="J28">
            <v>155</v>
          </cell>
          <cell r="K28">
            <v>6293</v>
          </cell>
          <cell r="L28">
            <v>868</v>
          </cell>
          <cell r="M28">
            <v>14446</v>
          </cell>
          <cell r="N28">
            <v>9840</v>
          </cell>
          <cell r="O28">
            <v>18407</v>
          </cell>
          <cell r="P28">
            <v>418</v>
          </cell>
          <cell r="Q28">
            <v>28665</v>
          </cell>
          <cell r="R28">
            <v>14309</v>
          </cell>
          <cell r="S28">
            <v>10288</v>
          </cell>
          <cell r="T28">
            <v>594</v>
          </cell>
          <cell r="U28">
            <v>25191</v>
          </cell>
          <cell r="V28">
            <v>3362</v>
          </cell>
          <cell r="W28">
            <v>1899</v>
          </cell>
          <cell r="X28">
            <v>7502</v>
          </cell>
          <cell r="Y28">
            <v>8435</v>
          </cell>
          <cell r="Z28">
            <v>5165</v>
          </cell>
          <cell r="AA28">
            <v>1815</v>
          </cell>
          <cell r="AB28">
            <v>28178</v>
          </cell>
          <cell r="AC28">
            <v>2413</v>
          </cell>
          <cell r="AD28">
            <v>2526</v>
          </cell>
          <cell r="AE28">
            <v>6375</v>
          </cell>
          <cell r="AF28">
            <v>7504</v>
          </cell>
          <cell r="AG28">
            <v>4830</v>
          </cell>
          <cell r="AH28">
            <v>1567</v>
          </cell>
          <cell r="AI28">
            <v>25215</v>
          </cell>
          <cell r="AJ28">
            <v>10102</v>
          </cell>
          <cell r="AK28">
            <v>14126</v>
          </cell>
          <cell r="AL28">
            <v>1729</v>
          </cell>
          <cell r="AM28">
            <v>552</v>
          </cell>
          <cell r="AN28">
            <v>722</v>
          </cell>
          <cell r="AO28">
            <v>0</v>
          </cell>
          <cell r="AP28">
            <v>947</v>
          </cell>
          <cell r="AQ28">
            <v>28178</v>
          </cell>
          <cell r="AR28">
            <v>14446</v>
          </cell>
          <cell r="AS28">
            <v>8059</v>
          </cell>
          <cell r="AT28">
            <v>1083</v>
          </cell>
          <cell r="AU28">
            <v>334</v>
          </cell>
          <cell r="AV28">
            <v>454</v>
          </cell>
          <cell r="AW28">
            <v>0</v>
          </cell>
          <cell r="AX28">
            <v>839</v>
          </cell>
          <cell r="AY28">
            <v>25215</v>
          </cell>
          <cell r="AZ28">
            <v>0.12180451127819548</v>
          </cell>
          <cell r="BA28">
            <v>0.23157894736842105</v>
          </cell>
          <cell r="BB28">
            <v>4.5112781954887221E-3</v>
          </cell>
          <cell r="BC28">
            <v>0.5909774436090226</v>
          </cell>
          <cell r="BD28">
            <v>5.1127819548872182E-2</v>
          </cell>
          <cell r="BE28">
            <v>1</v>
          </cell>
          <cell r="BF28">
            <v>0.11373390557939914</v>
          </cell>
          <cell r="BG28">
            <v>0.37982832618025753</v>
          </cell>
          <cell r="BH28">
            <v>1.0729613733905579E-2</v>
          </cell>
          <cell r="BI28">
            <v>0.4356223175965665</v>
          </cell>
          <cell r="BJ28">
            <v>6.0085836909871244E-2</v>
          </cell>
          <cell r="BK28">
            <v>0.99999999999999989</v>
          </cell>
          <cell r="BL28">
            <v>24149</v>
          </cell>
          <cell r="BM28">
            <v>28695</v>
          </cell>
          <cell r="BN28">
            <v>1012</v>
          </cell>
          <cell r="BO28">
            <v>53856</v>
          </cell>
          <cell r="BP28">
            <v>0.44839943553178846</v>
          </cell>
          <cell r="BQ28">
            <v>0.53280971479500894</v>
          </cell>
          <cell r="BR28">
            <v>1.8790849673202614E-2</v>
          </cell>
          <cell r="BS28">
            <v>1</v>
          </cell>
          <cell r="BT28">
            <v>0.10816024572509506</v>
          </cell>
          <cell r="BU28">
            <v>8.2876032438709196E-2</v>
          </cell>
          <cell r="BV28">
            <v>0.25990298353716779</v>
          </cell>
          <cell r="BW28">
            <v>0.29852227820126231</v>
          </cell>
          <cell r="BX28">
            <v>0.18719682355364936</v>
          </cell>
          <cell r="BY28">
            <v>6.3341636544116273E-2</v>
          </cell>
          <cell r="BZ28">
            <v>1</v>
          </cell>
          <cell r="CA28">
            <v>5775</v>
          </cell>
          <cell r="CB28">
            <v>4425</v>
          </cell>
          <cell r="CC28">
            <v>13877</v>
          </cell>
          <cell r="CD28">
            <v>15939</v>
          </cell>
          <cell r="CE28">
            <v>9995</v>
          </cell>
          <cell r="CF28">
            <v>3382</v>
          </cell>
          <cell r="CG28">
            <v>53393</v>
          </cell>
          <cell r="CH28">
            <v>0.25565658536585367</v>
          </cell>
          <cell r="CI28">
            <v>0.23590243902439023</v>
          </cell>
          <cell r="CJ28">
            <v>1.6913170731707318E-2</v>
          </cell>
          <cell r="CK28">
            <v>0.43832975609756097</v>
          </cell>
          <cell r="CL28">
            <v>5.3198048780487804E-2</v>
          </cell>
          <cell r="CM28">
            <v>1</v>
          </cell>
          <cell r="CN28">
            <v>0.19401642454134896</v>
          </cell>
          <cell r="CO28">
            <v>0.41891147637289339</v>
          </cell>
          <cell r="CP28">
            <v>1.2569302507741074E-2</v>
          </cell>
          <cell r="CQ28">
            <v>0.30516969170328123</v>
          </cell>
          <cell r="CR28">
            <v>6.9333104874735332E-2</v>
          </cell>
          <cell r="CS28">
            <v>1</v>
          </cell>
          <cell r="CT28">
            <v>329607</v>
          </cell>
          <cell r="CU28">
            <v>256172</v>
          </cell>
          <cell r="CV28">
            <v>10316</v>
          </cell>
          <cell r="CW28">
            <v>596095</v>
          </cell>
        </row>
        <row r="29">
          <cell r="A29">
            <v>39448</v>
          </cell>
          <cell r="B29">
            <v>2030</v>
          </cell>
          <cell r="C29">
            <v>3770</v>
          </cell>
          <cell r="D29">
            <v>174</v>
          </cell>
          <cell r="E29">
            <v>4785</v>
          </cell>
          <cell r="F29">
            <v>725</v>
          </cell>
          <cell r="G29">
            <v>11484</v>
          </cell>
          <cell r="H29">
            <v>1452</v>
          </cell>
          <cell r="I29">
            <v>3762</v>
          </cell>
          <cell r="J29">
            <v>99</v>
          </cell>
          <cell r="K29">
            <v>2871</v>
          </cell>
          <cell r="L29">
            <v>957</v>
          </cell>
          <cell r="M29">
            <v>9141</v>
          </cell>
          <cell r="N29">
            <v>15148</v>
          </cell>
          <cell r="O29">
            <v>11366</v>
          </cell>
          <cell r="P29">
            <v>403</v>
          </cell>
          <cell r="Q29">
            <v>26917</v>
          </cell>
          <cell r="R29">
            <v>9095</v>
          </cell>
          <cell r="S29">
            <v>17568</v>
          </cell>
          <cell r="T29">
            <v>857</v>
          </cell>
          <cell r="U29">
            <v>27520</v>
          </cell>
          <cell r="V29">
            <v>2571</v>
          </cell>
          <cell r="W29">
            <v>2377</v>
          </cell>
          <cell r="X29">
            <v>6870</v>
          </cell>
          <cell r="Y29">
            <v>7447</v>
          </cell>
          <cell r="Z29">
            <v>5933</v>
          </cell>
          <cell r="AA29">
            <v>1743</v>
          </cell>
          <cell r="AB29">
            <v>26941</v>
          </cell>
          <cell r="AC29">
            <v>3536</v>
          </cell>
          <cell r="AD29">
            <v>2193</v>
          </cell>
          <cell r="AE29">
            <v>6859</v>
          </cell>
          <cell r="AF29">
            <v>6596</v>
          </cell>
          <cell r="AG29">
            <v>6541</v>
          </cell>
          <cell r="AH29">
            <v>1667</v>
          </cell>
          <cell r="AI29">
            <v>27392</v>
          </cell>
          <cell r="AJ29">
            <v>15315</v>
          </cell>
          <cell r="AK29">
            <v>7543</v>
          </cell>
          <cell r="AL29">
            <v>2379</v>
          </cell>
          <cell r="AM29">
            <v>414</v>
          </cell>
          <cell r="AN29">
            <v>435</v>
          </cell>
          <cell r="AO29">
            <v>0</v>
          </cell>
          <cell r="AP29">
            <v>855</v>
          </cell>
          <cell r="AQ29">
            <v>26941</v>
          </cell>
          <cell r="AR29">
            <v>9141</v>
          </cell>
          <cell r="AS29">
            <v>14181</v>
          </cell>
          <cell r="AT29">
            <v>1679</v>
          </cell>
          <cell r="AU29">
            <v>436</v>
          </cell>
          <cell r="AV29">
            <v>367</v>
          </cell>
          <cell r="AW29">
            <v>0</v>
          </cell>
          <cell r="AX29">
            <v>1588</v>
          </cell>
          <cell r="AY29">
            <v>27392</v>
          </cell>
          <cell r="AZ29">
            <v>0.17676767676767677</v>
          </cell>
          <cell r="BA29">
            <v>0.32828282828282829</v>
          </cell>
          <cell r="BB29">
            <v>1.5151515151515152E-2</v>
          </cell>
          <cell r="BC29">
            <v>0.41666666666666669</v>
          </cell>
          <cell r="BD29">
            <v>6.3131313131313135E-2</v>
          </cell>
          <cell r="BE29">
            <v>1</v>
          </cell>
          <cell r="BF29">
            <v>0.1588447653429603</v>
          </cell>
          <cell r="BG29">
            <v>0.41155234657039713</v>
          </cell>
          <cell r="BH29">
            <v>1.0830324909747292E-2</v>
          </cell>
          <cell r="BI29">
            <v>0.3140794223826715</v>
          </cell>
          <cell r="BJ29">
            <v>0.10469314079422383</v>
          </cell>
          <cell r="BK29">
            <v>1</v>
          </cell>
          <cell r="BL29">
            <v>24243</v>
          </cell>
          <cell r="BM29">
            <v>28934</v>
          </cell>
          <cell r="BN29">
            <v>1260</v>
          </cell>
          <cell r="BO29">
            <v>54437</v>
          </cell>
          <cell r="BP29">
            <v>0.44534048533166781</v>
          </cell>
          <cell r="BQ29">
            <v>0.53151349266124148</v>
          </cell>
          <cell r="BR29">
            <v>2.3146022007090764E-2</v>
          </cell>
          <cell r="BS29">
            <v>1</v>
          </cell>
          <cell r="BT29">
            <v>0.11239946257339002</v>
          </cell>
          <cell r="BU29">
            <v>8.4110945465923098E-2</v>
          </cell>
          <cell r="BV29">
            <v>0.25268253179467359</v>
          </cell>
          <cell r="BW29">
            <v>0.25846170835403898</v>
          </cell>
          <cell r="BX29">
            <v>0.22958423057810171</v>
          </cell>
          <cell r="BY29">
            <v>6.2761121233872605E-2</v>
          </cell>
          <cell r="BZ29">
            <v>1</v>
          </cell>
          <cell r="CA29">
            <v>6107</v>
          </cell>
          <cell r="CB29">
            <v>4570</v>
          </cell>
          <cell r="CC29">
            <v>13729</v>
          </cell>
          <cell r="CD29">
            <v>14043</v>
          </cell>
          <cell r="CE29">
            <v>12474</v>
          </cell>
          <cell r="CF29">
            <v>3410</v>
          </cell>
          <cell r="CG29">
            <v>54333</v>
          </cell>
          <cell r="CH29">
            <v>0.25902004627862224</v>
          </cell>
          <cell r="CI29">
            <v>0.2375869671920407</v>
          </cell>
          <cell r="CJ29">
            <v>1.5839131146136047E-2</v>
          </cell>
          <cell r="CK29">
            <v>0.43251034257087873</v>
          </cell>
          <cell r="CL29">
            <v>5.5043512812322268E-2</v>
          </cell>
          <cell r="CM29">
            <v>0.99999999999999989</v>
          </cell>
          <cell r="CN29">
            <v>0.194929401764803</v>
          </cell>
          <cell r="CO29">
            <v>0.41519956460854518</v>
          </cell>
          <cell r="CP29">
            <v>1.3165699469825293E-2</v>
          </cell>
          <cell r="CQ29">
            <v>0.30528768245776028</v>
          </cell>
          <cell r="CR29">
            <v>7.1417651699066234E-2</v>
          </cell>
          <cell r="CS29">
            <v>1</v>
          </cell>
          <cell r="CT29">
            <v>329414</v>
          </cell>
          <cell r="CU29">
            <v>256876</v>
          </cell>
          <cell r="CV29">
            <v>10521</v>
          </cell>
          <cell r="CW29">
            <v>596811</v>
          </cell>
        </row>
        <row r="30">
          <cell r="A30">
            <v>39479</v>
          </cell>
          <cell r="B30">
            <v>2760</v>
          </cell>
          <cell r="C30">
            <v>4117</v>
          </cell>
          <cell r="D30">
            <v>276</v>
          </cell>
          <cell r="E30">
            <v>6210</v>
          </cell>
          <cell r="F30">
            <v>828</v>
          </cell>
          <cell r="G30">
            <v>14191</v>
          </cell>
          <cell r="H30">
            <v>3375</v>
          </cell>
          <cell r="I30">
            <v>3618</v>
          </cell>
          <cell r="J30">
            <v>162</v>
          </cell>
          <cell r="K30">
            <v>2484</v>
          </cell>
          <cell r="L30">
            <v>810</v>
          </cell>
          <cell r="M30">
            <v>10449</v>
          </cell>
          <cell r="N30">
            <v>11266</v>
          </cell>
          <cell r="O30">
            <v>14403</v>
          </cell>
          <cell r="P30">
            <v>411</v>
          </cell>
          <cell r="Q30">
            <v>26080</v>
          </cell>
          <cell r="R30">
            <v>10306</v>
          </cell>
          <cell r="S30">
            <v>12809</v>
          </cell>
          <cell r="T30">
            <v>660</v>
          </cell>
          <cell r="U30">
            <v>23775</v>
          </cell>
          <cell r="V30">
            <v>1558</v>
          </cell>
          <cell r="W30">
            <v>1431</v>
          </cell>
          <cell r="X30">
            <v>7324</v>
          </cell>
          <cell r="Y30">
            <v>7654</v>
          </cell>
          <cell r="Z30">
            <v>5736</v>
          </cell>
          <cell r="AA30">
            <v>2284</v>
          </cell>
          <cell r="AB30">
            <v>25987</v>
          </cell>
          <cell r="AC30">
            <v>1470</v>
          </cell>
          <cell r="AD30">
            <v>1069</v>
          </cell>
          <cell r="AE30">
            <v>6677</v>
          </cell>
          <cell r="AF30">
            <v>6612</v>
          </cell>
          <cell r="AG30">
            <v>5718</v>
          </cell>
          <cell r="AH30">
            <v>2466</v>
          </cell>
          <cell r="AI30">
            <v>24012</v>
          </cell>
          <cell r="AJ30">
            <v>11500</v>
          </cell>
          <cell r="AK30">
            <v>9231</v>
          </cell>
          <cell r="AL30">
            <v>2538</v>
          </cell>
          <cell r="AM30">
            <v>868</v>
          </cell>
          <cell r="AN30">
            <v>867</v>
          </cell>
          <cell r="AO30">
            <v>23</v>
          </cell>
          <cell r="AP30">
            <v>960</v>
          </cell>
          <cell r="AQ30">
            <v>25987</v>
          </cell>
          <cell r="AR30">
            <v>10449</v>
          </cell>
          <cell r="AS30">
            <v>9613</v>
          </cell>
          <cell r="AT30">
            <v>2026</v>
          </cell>
          <cell r="AU30">
            <v>565</v>
          </cell>
          <cell r="AV30">
            <v>353</v>
          </cell>
          <cell r="AW30">
            <v>0</v>
          </cell>
          <cell r="AX30">
            <v>1006</v>
          </cell>
          <cell r="AY30">
            <v>24012</v>
          </cell>
          <cell r="AZ30">
            <v>0.19448946515397084</v>
          </cell>
          <cell r="BA30">
            <v>0.29011345218800649</v>
          </cell>
          <cell r="BB30">
            <v>1.9448946515397084E-2</v>
          </cell>
          <cell r="BC30">
            <v>0.43760129659643437</v>
          </cell>
          <cell r="BD30">
            <v>5.834683954619125E-2</v>
          </cell>
          <cell r="BE30">
            <v>1</v>
          </cell>
          <cell r="BF30">
            <v>0.32299741602067183</v>
          </cell>
          <cell r="BG30">
            <v>0.34625322997416019</v>
          </cell>
          <cell r="BH30">
            <v>1.5503875968992248E-2</v>
          </cell>
          <cell r="BI30">
            <v>0.23772609819121446</v>
          </cell>
          <cell r="BJ30">
            <v>7.7519379844961239E-2</v>
          </cell>
          <cell r="BK30">
            <v>1</v>
          </cell>
          <cell r="BL30">
            <v>21572</v>
          </cell>
          <cell r="BM30">
            <v>27212</v>
          </cell>
          <cell r="BN30">
            <v>1071</v>
          </cell>
          <cell r="BO30">
            <v>49855</v>
          </cell>
          <cell r="BP30">
            <v>0.43269481496339385</v>
          </cell>
          <cell r="BQ30">
            <v>0.54582288637047438</v>
          </cell>
          <cell r="BR30">
            <v>2.1482298666131782E-2</v>
          </cell>
          <cell r="BS30">
            <v>1</v>
          </cell>
          <cell r="BT30">
            <v>6.0561211224224483E-2</v>
          </cell>
          <cell r="BU30">
            <v>5.0001000020000401E-2</v>
          </cell>
          <cell r="BV30">
            <v>0.28002560051201025</v>
          </cell>
          <cell r="BW30">
            <v>0.28532570651413031</v>
          </cell>
          <cell r="BX30">
            <v>0.22908458169163384</v>
          </cell>
          <cell r="BY30">
            <v>9.5001900038000756E-2</v>
          </cell>
          <cell r="BZ30">
            <v>1</v>
          </cell>
          <cell r="CA30">
            <v>3028</v>
          </cell>
          <cell r="CB30">
            <v>2500</v>
          </cell>
          <cell r="CC30">
            <v>14001</v>
          </cell>
          <cell r="CD30">
            <v>14266</v>
          </cell>
          <cell r="CE30">
            <v>11454</v>
          </cell>
          <cell r="CF30">
            <v>4750</v>
          </cell>
          <cell r="CG30">
            <v>49999</v>
          </cell>
          <cell r="CH30">
            <v>0.25504524659199107</v>
          </cell>
          <cell r="CI30">
            <v>0.23944697749669069</v>
          </cell>
          <cell r="CJ30">
            <v>1.5737608471834093E-2</v>
          </cell>
          <cell r="CK30">
            <v>0.43436728311438988</v>
          </cell>
          <cell r="CL30">
            <v>5.540288432509425E-2</v>
          </cell>
          <cell r="CM30">
            <v>1</v>
          </cell>
          <cell r="CN30">
            <v>0.19873830416444466</v>
          </cell>
          <cell r="CO30">
            <v>0.41506278179085665</v>
          </cell>
          <cell r="CP30">
            <v>1.2229117176516216E-2</v>
          </cell>
          <cell r="CQ30">
            <v>0.30204949823047461</v>
          </cell>
          <cell r="CR30">
            <v>7.1920298637707852E-2</v>
          </cell>
          <cell r="CS30">
            <v>1</v>
          </cell>
          <cell r="CT30">
            <v>331663</v>
          </cell>
          <cell r="CU30">
            <v>257733</v>
          </cell>
          <cell r="CV30">
            <v>10563</v>
          </cell>
          <cell r="CW30">
            <v>599959</v>
          </cell>
        </row>
        <row r="31">
          <cell r="A31">
            <v>39508</v>
          </cell>
          <cell r="B31">
            <v>3025</v>
          </cell>
          <cell r="C31">
            <v>4025</v>
          </cell>
          <cell r="D31">
            <v>150</v>
          </cell>
          <cell r="E31">
            <v>6300</v>
          </cell>
          <cell r="F31">
            <v>750</v>
          </cell>
          <cell r="G31">
            <v>14250</v>
          </cell>
          <cell r="H31">
            <v>2755</v>
          </cell>
          <cell r="I31">
            <v>4669</v>
          </cell>
          <cell r="J31">
            <v>29</v>
          </cell>
          <cell r="K31">
            <v>3451</v>
          </cell>
          <cell r="L31">
            <v>957</v>
          </cell>
          <cell r="M31">
            <v>11861</v>
          </cell>
          <cell r="N31">
            <v>12507</v>
          </cell>
          <cell r="O31">
            <v>14022</v>
          </cell>
          <cell r="P31">
            <v>260</v>
          </cell>
          <cell r="Q31">
            <v>26789</v>
          </cell>
          <cell r="R31">
            <v>12268</v>
          </cell>
          <cell r="S31">
            <v>15029</v>
          </cell>
          <cell r="T31">
            <v>663</v>
          </cell>
          <cell r="U31">
            <v>27960</v>
          </cell>
          <cell r="V31">
            <v>1557</v>
          </cell>
          <cell r="W31">
            <v>1064</v>
          </cell>
          <cell r="X31">
            <v>6881</v>
          </cell>
          <cell r="Y31">
            <v>8623</v>
          </cell>
          <cell r="Z31">
            <v>6875</v>
          </cell>
          <cell r="AA31">
            <v>2110</v>
          </cell>
          <cell r="AB31">
            <v>27110</v>
          </cell>
          <cell r="AC31">
            <v>1375</v>
          </cell>
          <cell r="AD31">
            <v>983</v>
          </cell>
          <cell r="AE31">
            <v>7359</v>
          </cell>
          <cell r="AF31">
            <v>8168</v>
          </cell>
          <cell r="AG31">
            <v>7008</v>
          </cell>
          <cell r="AH31">
            <v>2506</v>
          </cell>
          <cell r="AI31">
            <v>27399</v>
          </cell>
          <cell r="AJ31">
            <v>12850</v>
          </cell>
          <cell r="AK31">
            <v>10148</v>
          </cell>
          <cell r="AL31">
            <v>1903</v>
          </cell>
          <cell r="AM31">
            <v>628</v>
          </cell>
          <cell r="AN31">
            <v>863</v>
          </cell>
          <cell r="AO31">
            <v>51</v>
          </cell>
          <cell r="AP31">
            <v>667</v>
          </cell>
          <cell r="AQ31">
            <v>27110</v>
          </cell>
          <cell r="AR31">
            <v>11861</v>
          </cell>
          <cell r="AS31">
            <v>10804</v>
          </cell>
          <cell r="AT31">
            <v>2400</v>
          </cell>
          <cell r="AU31">
            <v>532</v>
          </cell>
          <cell r="AV31">
            <v>450</v>
          </cell>
          <cell r="AW31">
            <v>35</v>
          </cell>
          <cell r="AX31">
            <v>1317</v>
          </cell>
          <cell r="AY31">
            <v>27399</v>
          </cell>
          <cell r="AZ31">
            <v>0.21228070175438596</v>
          </cell>
          <cell r="BA31">
            <v>0.28245614035087718</v>
          </cell>
          <cell r="BB31">
            <v>1.0526315789473684E-2</v>
          </cell>
          <cell r="BC31">
            <v>0.44210526315789472</v>
          </cell>
          <cell r="BD31">
            <v>5.2631578947368418E-2</v>
          </cell>
          <cell r="BE31">
            <v>1</v>
          </cell>
          <cell r="BF31">
            <v>0.23227383863080683</v>
          </cell>
          <cell r="BG31">
            <v>0.39364303178484106</v>
          </cell>
          <cell r="BH31">
            <v>2.4449877750611247E-3</v>
          </cell>
          <cell r="BI31">
            <v>0.29095354523227385</v>
          </cell>
          <cell r="BJ31">
            <v>8.0684596577017112E-2</v>
          </cell>
          <cell r="BK31">
            <v>1</v>
          </cell>
          <cell r="BL31">
            <v>24775</v>
          </cell>
          <cell r="BM31">
            <v>29051</v>
          </cell>
          <cell r="BN31">
            <v>923</v>
          </cell>
          <cell r="BO31">
            <v>54749</v>
          </cell>
          <cell r="BP31">
            <v>0.45251968072476212</v>
          </cell>
          <cell r="BQ31">
            <v>0.53062156386418013</v>
          </cell>
          <cell r="BR31">
            <v>1.6858755411057736E-2</v>
          </cell>
          <cell r="BS31">
            <v>1</v>
          </cell>
          <cell r="BT31">
            <v>5.3789282503806712E-2</v>
          </cell>
          <cell r="BU31">
            <v>3.7553431543414846E-2</v>
          </cell>
          <cell r="BV31">
            <v>0.26124126291071198</v>
          </cell>
          <cell r="BW31">
            <v>0.30804087398411273</v>
          </cell>
          <cell r="BX31">
            <v>0.25469188574363866</v>
          </cell>
          <cell r="BY31">
            <v>8.4683263314315069E-2</v>
          </cell>
          <cell r="BZ31">
            <v>1</v>
          </cell>
          <cell r="CA31">
            <v>2932</v>
          </cell>
          <cell r="CB31">
            <v>2047</v>
          </cell>
          <cell r="CC31">
            <v>14240</v>
          </cell>
          <cell r="CD31">
            <v>16791</v>
          </cell>
          <cell r="CE31">
            <v>13883</v>
          </cell>
          <cell r="CF31">
            <v>4616</v>
          </cell>
          <cell r="CG31">
            <v>54509</v>
          </cell>
          <cell r="CH31">
            <v>0.24697493188840353</v>
          </cell>
          <cell r="CI31">
            <v>0.24257621649594374</v>
          </cell>
          <cell r="CJ31">
            <v>1.5212858251776989E-2</v>
          </cell>
          <cell r="CK31">
            <v>0.43961279128171565</v>
          </cell>
          <cell r="CL31">
            <v>5.5623202082160088E-2</v>
          </cell>
          <cell r="CM31">
            <v>1</v>
          </cell>
          <cell r="CN31">
            <v>0.19600437876299945</v>
          </cell>
          <cell r="CO31">
            <v>0.41882868089764641</v>
          </cell>
          <cell r="CP31">
            <v>1.2284862859575503E-2</v>
          </cell>
          <cell r="CQ31">
            <v>0.30112509882624827</v>
          </cell>
          <cell r="CR31">
            <v>7.1756978653530382E-2</v>
          </cell>
          <cell r="CS31">
            <v>1</v>
          </cell>
          <cell r="CT31">
            <v>333030</v>
          </cell>
          <cell r="CU31">
            <v>260771</v>
          </cell>
          <cell r="CV31">
            <v>10556</v>
          </cell>
          <cell r="CW31">
            <v>604357</v>
          </cell>
        </row>
        <row r="32">
          <cell r="A32">
            <v>39539</v>
          </cell>
          <cell r="B32">
            <v>2688</v>
          </cell>
          <cell r="C32">
            <v>2088</v>
          </cell>
          <cell r="D32">
            <v>48</v>
          </cell>
          <cell r="E32">
            <v>4488</v>
          </cell>
          <cell r="F32">
            <v>600</v>
          </cell>
          <cell r="G32">
            <v>9912</v>
          </cell>
          <cell r="H32">
            <v>2716</v>
          </cell>
          <cell r="I32">
            <v>5180</v>
          </cell>
          <cell r="J32">
            <v>112</v>
          </cell>
          <cell r="K32">
            <v>4620</v>
          </cell>
          <cell r="L32">
            <v>1092</v>
          </cell>
          <cell r="M32">
            <v>13720</v>
          </cell>
          <cell r="N32">
            <v>12283</v>
          </cell>
          <cell r="O32">
            <v>10040</v>
          </cell>
          <cell r="P32">
            <v>253</v>
          </cell>
          <cell r="Q32">
            <v>22576</v>
          </cell>
          <cell r="R32">
            <v>13458</v>
          </cell>
          <cell r="S32">
            <v>11787</v>
          </cell>
          <cell r="T32">
            <v>696</v>
          </cell>
          <cell r="U32">
            <v>25941</v>
          </cell>
          <cell r="V32">
            <v>1952</v>
          </cell>
          <cell r="W32">
            <v>1059</v>
          </cell>
          <cell r="X32">
            <v>5051</v>
          </cell>
          <cell r="Y32">
            <v>6769</v>
          </cell>
          <cell r="Z32">
            <v>5407</v>
          </cell>
          <cell r="AA32">
            <v>2167</v>
          </cell>
          <cell r="AB32">
            <v>22405</v>
          </cell>
          <cell r="AC32">
            <v>2547</v>
          </cell>
          <cell r="AD32">
            <v>1808</v>
          </cell>
          <cell r="AE32">
            <v>5039</v>
          </cell>
          <cell r="AF32">
            <v>7513</v>
          </cell>
          <cell r="AG32">
            <v>6419</v>
          </cell>
          <cell r="AH32">
            <v>2548</v>
          </cell>
          <cell r="AI32">
            <v>25874</v>
          </cell>
          <cell r="AJ32">
            <v>12480</v>
          </cell>
          <cell r="AK32">
            <v>7945</v>
          </cell>
          <cell r="AL32">
            <v>791</v>
          </cell>
          <cell r="AM32">
            <v>362</v>
          </cell>
          <cell r="AN32">
            <v>333</v>
          </cell>
          <cell r="AO32">
            <v>1</v>
          </cell>
          <cell r="AP32">
            <v>493</v>
          </cell>
          <cell r="AQ32">
            <v>22405</v>
          </cell>
          <cell r="AR32">
            <v>13720</v>
          </cell>
          <cell r="AS32">
            <v>9005</v>
          </cell>
          <cell r="AT32">
            <v>1202</v>
          </cell>
          <cell r="AU32">
            <v>455</v>
          </cell>
          <cell r="AV32">
            <v>316</v>
          </cell>
          <cell r="AW32">
            <v>35</v>
          </cell>
          <cell r="AX32">
            <v>1141</v>
          </cell>
          <cell r="AY32">
            <v>25874</v>
          </cell>
          <cell r="AZ32">
            <v>0.2711864406779661</v>
          </cell>
          <cell r="BA32">
            <v>0.21065375302663439</v>
          </cell>
          <cell r="BB32">
            <v>4.8426150121065378E-3</v>
          </cell>
          <cell r="BC32">
            <v>0.45278450363196127</v>
          </cell>
          <cell r="BD32">
            <v>6.0532687651331719E-2</v>
          </cell>
          <cell r="BE32">
            <v>1</v>
          </cell>
          <cell r="BF32">
            <v>0.19795918367346937</v>
          </cell>
          <cell r="BG32">
            <v>0.37755102040816324</v>
          </cell>
          <cell r="BH32">
            <v>8.1632653061224497E-3</v>
          </cell>
          <cell r="BI32">
            <v>0.33673469387755101</v>
          </cell>
          <cell r="BJ32">
            <v>7.9591836734693874E-2</v>
          </cell>
          <cell r="BK32">
            <v>0.99999999999999989</v>
          </cell>
          <cell r="BL32">
            <v>25741</v>
          </cell>
          <cell r="BM32">
            <v>21827</v>
          </cell>
          <cell r="BN32">
            <v>949</v>
          </cell>
          <cell r="BO32">
            <v>48517</v>
          </cell>
          <cell r="BP32">
            <v>0.5305562998536596</v>
          </cell>
          <cell r="BQ32">
            <v>0.44988354597357627</v>
          </cell>
          <cell r="BR32">
            <v>1.9560154172764185E-2</v>
          </cell>
          <cell r="BS32">
            <v>1</v>
          </cell>
          <cell r="BT32">
            <v>9.3187514240145819E-2</v>
          </cell>
          <cell r="BU32">
            <v>5.9383997183040244E-2</v>
          </cell>
          <cell r="BV32">
            <v>0.20899355827585492</v>
          </cell>
          <cell r="BW32">
            <v>0.2958222001284202</v>
          </cell>
          <cell r="BX32">
            <v>0.24495122102777606</v>
          </cell>
          <cell r="BY32">
            <v>9.7661509144762737E-2</v>
          </cell>
          <cell r="BZ32">
            <v>1</v>
          </cell>
          <cell r="CA32">
            <v>4499</v>
          </cell>
          <cell r="CB32">
            <v>2867</v>
          </cell>
          <cell r="CC32">
            <v>10090</v>
          </cell>
          <cell r="CD32">
            <v>14282</v>
          </cell>
          <cell r="CE32">
            <v>11826</v>
          </cell>
          <cell r="CF32">
            <v>4715</v>
          </cell>
          <cell r="CG32">
            <v>48279</v>
          </cell>
          <cell r="CH32">
            <v>0.25102808310274716</v>
          </cell>
          <cell r="CI32">
            <v>0.24096892055096081</v>
          </cell>
          <cell r="CJ32">
            <v>1.4767706724962928E-2</v>
          </cell>
          <cell r="CK32">
            <v>0.43664867839726046</v>
          </cell>
          <cell r="CL32">
            <v>5.6586611224068613E-2</v>
          </cell>
          <cell r="CM32">
            <v>0.99999999999999989</v>
          </cell>
          <cell r="CN32">
            <v>0.19862513687796568</v>
          </cell>
          <cell r="CO32">
            <v>0.41269010828567954</v>
          </cell>
          <cell r="CP32">
            <v>1.1820172770410026E-2</v>
          </cell>
          <cell r="CQ32">
            <v>0.30452001460031636</v>
          </cell>
          <cell r="CR32">
            <v>7.2344567465628423E-2</v>
          </cell>
          <cell r="CS32">
            <v>1</v>
          </cell>
          <cell r="CT32">
            <v>330594</v>
          </cell>
          <cell r="CU32">
            <v>260606</v>
          </cell>
          <cell r="CV32">
            <v>10699</v>
          </cell>
          <cell r="CW32">
            <v>601899</v>
          </cell>
        </row>
        <row r="33">
          <cell r="A33">
            <v>39569</v>
          </cell>
          <cell r="B33">
            <v>2740</v>
          </cell>
          <cell r="C33">
            <v>1080</v>
          </cell>
          <cell r="D33">
            <v>120</v>
          </cell>
          <cell r="E33">
            <v>3840</v>
          </cell>
          <cell r="F33">
            <v>500</v>
          </cell>
          <cell r="G33">
            <v>8280</v>
          </cell>
          <cell r="H33">
            <v>2880</v>
          </cell>
          <cell r="I33">
            <v>5064</v>
          </cell>
          <cell r="J33">
            <v>168</v>
          </cell>
          <cell r="K33">
            <v>4608</v>
          </cell>
          <cell r="L33">
            <v>912</v>
          </cell>
          <cell r="M33">
            <v>13632</v>
          </cell>
          <cell r="N33">
            <v>13630</v>
          </cell>
          <cell r="O33">
            <v>8614</v>
          </cell>
          <cell r="P33">
            <v>287</v>
          </cell>
          <cell r="Q33">
            <v>22531</v>
          </cell>
          <cell r="R33">
            <v>13877</v>
          </cell>
          <cell r="S33">
            <v>8971</v>
          </cell>
          <cell r="T33">
            <v>661</v>
          </cell>
          <cell r="U33">
            <v>23509</v>
          </cell>
          <cell r="V33">
            <v>1770</v>
          </cell>
          <cell r="W33">
            <v>1182</v>
          </cell>
          <cell r="X33">
            <v>5001</v>
          </cell>
          <cell r="Y33">
            <v>7056</v>
          </cell>
          <cell r="Z33">
            <v>5247</v>
          </cell>
          <cell r="AA33">
            <v>1961</v>
          </cell>
          <cell r="AB33">
            <v>22217</v>
          </cell>
          <cell r="AC33">
            <v>1794</v>
          </cell>
          <cell r="AD33">
            <v>665</v>
          </cell>
          <cell r="AE33">
            <v>5756</v>
          </cell>
          <cell r="AF33">
            <v>7036</v>
          </cell>
          <cell r="AG33">
            <v>5617</v>
          </cell>
          <cell r="AH33">
            <v>2695</v>
          </cell>
          <cell r="AI33">
            <v>23563</v>
          </cell>
          <cell r="AJ33">
            <v>13870</v>
          </cell>
          <cell r="AK33">
            <v>6821</v>
          </cell>
          <cell r="AL33">
            <v>482</v>
          </cell>
          <cell r="AM33">
            <v>190</v>
          </cell>
          <cell r="AN33">
            <v>362</v>
          </cell>
          <cell r="AO33">
            <v>20</v>
          </cell>
          <cell r="AP33">
            <v>472</v>
          </cell>
          <cell r="AQ33">
            <v>22217</v>
          </cell>
          <cell r="AR33">
            <v>13632</v>
          </cell>
          <cell r="AS33">
            <v>7785</v>
          </cell>
          <cell r="AT33">
            <v>724</v>
          </cell>
          <cell r="AU33">
            <v>340</v>
          </cell>
          <cell r="AV33">
            <v>250</v>
          </cell>
          <cell r="AW33">
            <v>0</v>
          </cell>
          <cell r="AX33">
            <v>832</v>
          </cell>
          <cell r="AY33">
            <v>23563</v>
          </cell>
          <cell r="AZ33">
            <v>0.33091787439613529</v>
          </cell>
          <cell r="BA33">
            <v>0.13043478260869565</v>
          </cell>
          <cell r="BB33">
            <v>1.4492753623188406E-2</v>
          </cell>
          <cell r="BC33">
            <v>0.46376811594202899</v>
          </cell>
          <cell r="BD33">
            <v>6.0386473429951688E-2</v>
          </cell>
          <cell r="BE33">
            <v>1</v>
          </cell>
          <cell r="BF33">
            <v>0.21126760563380281</v>
          </cell>
          <cell r="BG33">
            <v>0.37147887323943662</v>
          </cell>
          <cell r="BH33">
            <v>1.232394366197183E-2</v>
          </cell>
          <cell r="BI33">
            <v>0.3380281690140845</v>
          </cell>
          <cell r="BJ33">
            <v>6.6901408450704219E-2</v>
          </cell>
          <cell r="BK33">
            <v>1</v>
          </cell>
          <cell r="BL33">
            <v>27507</v>
          </cell>
          <cell r="BM33">
            <v>17585</v>
          </cell>
          <cell r="BN33">
            <v>948</v>
          </cell>
          <cell r="BO33">
            <v>46040</v>
          </cell>
          <cell r="BP33">
            <v>0.59745873153779328</v>
          </cell>
          <cell r="BQ33">
            <v>0.38195047784535185</v>
          </cell>
          <cell r="BR33">
            <v>2.0590790616854909E-2</v>
          </cell>
          <cell r="BS33">
            <v>1</v>
          </cell>
          <cell r="BT33">
            <v>7.7850589777195278E-2</v>
          </cell>
          <cell r="BU33">
            <v>4.034512887723897E-2</v>
          </cell>
          <cell r="BV33">
            <v>0.23497160332022718</v>
          </cell>
          <cell r="BW33">
            <v>0.30782000873743992</v>
          </cell>
          <cell r="BX33">
            <v>0.23730886850152905</v>
          </cell>
          <cell r="BY33">
            <v>0.10170380078636959</v>
          </cell>
          <cell r="BZ33">
            <v>1</v>
          </cell>
          <cell r="CA33">
            <v>3564</v>
          </cell>
          <cell r="CB33">
            <v>1847</v>
          </cell>
          <cell r="CC33">
            <v>10757</v>
          </cell>
          <cell r="CD33">
            <v>14092</v>
          </cell>
          <cell r="CE33">
            <v>10864</v>
          </cell>
          <cell r="CF33">
            <v>4656</v>
          </cell>
          <cell r="CG33">
            <v>45780</v>
          </cell>
          <cell r="CH33">
            <v>0.24854307885777382</v>
          </cell>
          <cell r="CI33">
            <v>0.23842131092230776</v>
          </cell>
          <cell r="CJ33">
            <v>1.4630555470355489E-2</v>
          </cell>
          <cell r="CK33">
            <v>0.44139343005244919</v>
          </cell>
          <cell r="CL33">
            <v>5.7011624697113759E-2</v>
          </cell>
          <cell r="CM33">
            <v>1</v>
          </cell>
          <cell r="CN33">
            <v>0.19722212051310217</v>
          </cell>
          <cell r="CO33">
            <v>0.41105537451332186</v>
          </cell>
          <cell r="CP33">
            <v>1.2211196953608436E-2</v>
          </cell>
          <cell r="CQ33">
            <v>0.30674453516897954</v>
          </cell>
          <cell r="CR33">
            <v>7.2766772850987996E-2</v>
          </cell>
          <cell r="CS33">
            <v>1</v>
          </cell>
          <cell r="CT33">
            <v>329930</v>
          </cell>
          <cell r="CU33">
            <v>260754</v>
          </cell>
          <cell r="CV33">
            <v>10814</v>
          </cell>
          <cell r="CW33">
            <v>601498</v>
          </cell>
        </row>
        <row r="34">
          <cell r="A34">
            <v>39600</v>
          </cell>
          <cell r="B34">
            <v>2508</v>
          </cell>
          <cell r="C34">
            <v>1235</v>
          </cell>
          <cell r="D34">
            <v>190</v>
          </cell>
          <cell r="E34">
            <v>3135</v>
          </cell>
          <cell r="F34">
            <v>589</v>
          </cell>
          <cell r="G34">
            <v>7657</v>
          </cell>
          <cell r="H34">
            <v>2507</v>
          </cell>
          <cell r="I34">
            <v>5566</v>
          </cell>
          <cell r="J34">
            <v>92</v>
          </cell>
          <cell r="K34">
            <v>4048</v>
          </cell>
          <cell r="L34">
            <v>782</v>
          </cell>
          <cell r="M34">
            <v>12995</v>
          </cell>
          <cell r="N34">
            <v>13290</v>
          </cell>
          <cell r="O34">
            <v>7968</v>
          </cell>
          <cell r="P34">
            <v>269</v>
          </cell>
          <cell r="Q34">
            <v>21527</v>
          </cell>
          <cell r="R34">
            <v>12967</v>
          </cell>
          <cell r="S34">
            <v>7865</v>
          </cell>
          <cell r="T34">
            <v>579</v>
          </cell>
          <cell r="U34">
            <v>21411</v>
          </cell>
          <cell r="V34">
            <v>1826</v>
          </cell>
          <cell r="W34">
            <v>1003</v>
          </cell>
          <cell r="X34">
            <v>4673</v>
          </cell>
          <cell r="Y34">
            <v>7009</v>
          </cell>
          <cell r="Z34">
            <v>5382</v>
          </cell>
          <cell r="AA34">
            <v>1431</v>
          </cell>
          <cell r="AB34">
            <v>21324</v>
          </cell>
          <cell r="AC34">
            <v>1701</v>
          </cell>
          <cell r="AD34">
            <v>980</v>
          </cell>
          <cell r="AE34">
            <v>5287</v>
          </cell>
          <cell r="AF34">
            <v>6691</v>
          </cell>
          <cell r="AG34">
            <v>4855</v>
          </cell>
          <cell r="AH34">
            <v>2093</v>
          </cell>
          <cell r="AI34">
            <v>21607</v>
          </cell>
          <cell r="AJ34">
            <v>13607</v>
          </cell>
          <cell r="AK34">
            <v>6073</v>
          </cell>
          <cell r="AL34">
            <v>539</v>
          </cell>
          <cell r="AM34">
            <v>245</v>
          </cell>
          <cell r="AN34">
            <v>275</v>
          </cell>
          <cell r="AO34">
            <v>19</v>
          </cell>
          <cell r="AP34">
            <v>566</v>
          </cell>
          <cell r="AQ34">
            <v>21324</v>
          </cell>
          <cell r="AR34">
            <v>12995</v>
          </cell>
          <cell r="AS34">
            <v>6994</v>
          </cell>
          <cell r="AT34">
            <v>627</v>
          </cell>
          <cell r="AU34">
            <v>129</v>
          </cell>
          <cell r="AV34">
            <v>239</v>
          </cell>
          <cell r="AW34">
            <v>0</v>
          </cell>
          <cell r="AX34">
            <v>623</v>
          </cell>
          <cell r="AY34">
            <v>21607</v>
          </cell>
          <cell r="AZ34">
            <v>0.32754342431761785</v>
          </cell>
          <cell r="BA34">
            <v>0.16129032258064516</v>
          </cell>
          <cell r="BB34">
            <v>2.4813895781637719E-2</v>
          </cell>
          <cell r="BC34">
            <v>0.40942928039702231</v>
          </cell>
          <cell r="BD34">
            <v>7.6923076923076927E-2</v>
          </cell>
          <cell r="BE34">
            <v>1</v>
          </cell>
          <cell r="BF34">
            <v>0.1929203539823009</v>
          </cell>
          <cell r="BG34">
            <v>0.42831858407079648</v>
          </cell>
          <cell r="BH34">
            <v>7.0796460176991149E-3</v>
          </cell>
          <cell r="BI34">
            <v>0.31150442477876106</v>
          </cell>
          <cell r="BJ34">
            <v>6.0176991150442477E-2</v>
          </cell>
          <cell r="BK34">
            <v>1</v>
          </cell>
          <cell r="BL34">
            <v>26257</v>
          </cell>
          <cell r="BM34">
            <v>15833</v>
          </cell>
          <cell r="BN34">
            <v>848</v>
          </cell>
          <cell r="BO34">
            <v>42938</v>
          </cell>
          <cell r="BP34">
            <v>0.61150961851972607</v>
          </cell>
          <cell r="BQ34">
            <v>0.36874097535982114</v>
          </cell>
          <cell r="BR34">
            <v>1.9749406120452746E-2</v>
          </cell>
          <cell r="BS34">
            <v>0.99999999999999989</v>
          </cell>
          <cell r="BT34">
            <v>8.2155086068342223E-2</v>
          </cell>
          <cell r="BU34">
            <v>4.6190398546504856E-2</v>
          </cell>
          <cell r="BV34">
            <v>0.23200018634553121</v>
          </cell>
          <cell r="BW34">
            <v>0.31911672218210618</v>
          </cell>
          <cell r="BX34">
            <v>0.23845240036337378</v>
          </cell>
          <cell r="BY34">
            <v>8.2085206494141763E-2</v>
          </cell>
          <cell r="BZ34">
            <v>1</v>
          </cell>
          <cell r="CA34">
            <v>3527</v>
          </cell>
          <cell r="CB34">
            <v>1983</v>
          </cell>
          <cell r="CC34">
            <v>9960</v>
          </cell>
          <cell r="CD34">
            <v>13700</v>
          </cell>
          <cell r="CE34">
            <v>10237</v>
          </cell>
          <cell r="CF34">
            <v>3524</v>
          </cell>
          <cell r="CG34">
            <v>42931</v>
          </cell>
          <cell r="CH34">
            <v>0.25120847435413118</v>
          </cell>
          <cell r="CI34">
            <v>0.23605146905765984</v>
          </cell>
          <cell r="CJ34">
            <v>1.4270405291845593E-2</v>
          </cell>
          <cell r="CK34">
            <v>0.44070958838631091</v>
          </cell>
          <cell r="CL34">
            <v>5.77600629100525E-2</v>
          </cell>
          <cell r="CM34">
            <v>1</v>
          </cell>
          <cell r="CN34">
            <v>0.19888848226967951</v>
          </cell>
          <cell r="CO34">
            <v>0.40938215244912263</v>
          </cell>
          <cell r="CP34">
            <v>1.1983550530017801E-2</v>
          </cell>
          <cell r="CQ34">
            <v>0.30906643675451712</v>
          </cell>
          <cell r="CR34">
            <v>7.0679377996662962E-2</v>
          </cell>
          <cell r="CS34">
            <v>1</v>
          </cell>
          <cell r="CT34">
            <v>327404</v>
          </cell>
          <cell r="CU34">
            <v>260782</v>
          </cell>
          <cell r="CV34">
            <v>10874</v>
          </cell>
          <cell r="CW34">
            <v>599060</v>
          </cell>
        </row>
        <row r="35">
          <cell r="A35">
            <v>39630</v>
          </cell>
          <cell r="B35">
            <v>2544</v>
          </cell>
          <cell r="C35">
            <v>1896</v>
          </cell>
          <cell r="D35">
            <v>144</v>
          </cell>
          <cell r="E35">
            <v>3888</v>
          </cell>
          <cell r="F35">
            <v>528</v>
          </cell>
          <cell r="G35">
            <v>9000</v>
          </cell>
          <cell r="H35">
            <v>2828</v>
          </cell>
          <cell r="I35">
            <v>7056</v>
          </cell>
          <cell r="J35">
            <v>420</v>
          </cell>
          <cell r="K35">
            <v>4788</v>
          </cell>
          <cell r="L35">
            <v>1176</v>
          </cell>
          <cell r="M35">
            <v>16268</v>
          </cell>
          <cell r="N35">
            <v>16307</v>
          </cell>
          <cell r="O35">
            <v>9084</v>
          </cell>
          <cell r="P35">
            <v>316</v>
          </cell>
          <cell r="Q35">
            <v>25707</v>
          </cell>
          <cell r="R35">
            <v>16143</v>
          </cell>
          <cell r="S35">
            <v>9857</v>
          </cell>
          <cell r="T35">
            <v>581</v>
          </cell>
          <cell r="U35">
            <v>26581</v>
          </cell>
          <cell r="V35">
            <v>2758</v>
          </cell>
          <cell r="W35">
            <v>2932</v>
          </cell>
          <cell r="X35">
            <v>4788</v>
          </cell>
          <cell r="Y35">
            <v>7807</v>
          </cell>
          <cell r="Z35">
            <v>5938</v>
          </cell>
          <cell r="AA35">
            <v>1787</v>
          </cell>
          <cell r="AB35">
            <v>26010</v>
          </cell>
          <cell r="AC35">
            <v>2727</v>
          </cell>
          <cell r="AD35">
            <v>3271</v>
          </cell>
          <cell r="AE35">
            <v>5291</v>
          </cell>
          <cell r="AF35">
            <v>7648</v>
          </cell>
          <cell r="AG35">
            <v>5924</v>
          </cell>
          <cell r="AH35">
            <v>1984</v>
          </cell>
          <cell r="AI35">
            <v>26845</v>
          </cell>
          <cell r="AJ35">
            <v>17030</v>
          </cell>
          <cell r="AK35">
            <v>6728</v>
          </cell>
          <cell r="AL35">
            <v>551</v>
          </cell>
          <cell r="AM35">
            <v>375</v>
          </cell>
          <cell r="AN35">
            <v>407</v>
          </cell>
          <cell r="AO35">
            <v>113</v>
          </cell>
          <cell r="AP35">
            <v>806</v>
          </cell>
          <cell r="AQ35">
            <v>26010</v>
          </cell>
          <cell r="AR35">
            <v>16268</v>
          </cell>
          <cell r="AS35">
            <v>7941</v>
          </cell>
          <cell r="AT35">
            <v>875</v>
          </cell>
          <cell r="AU35">
            <v>462</v>
          </cell>
          <cell r="AV35">
            <v>364</v>
          </cell>
          <cell r="AW35">
            <v>68</v>
          </cell>
          <cell r="AX35">
            <v>867</v>
          </cell>
          <cell r="AY35">
            <v>26845</v>
          </cell>
          <cell r="AZ35">
            <v>0.28266666666666668</v>
          </cell>
          <cell r="BA35">
            <v>0.21066666666666667</v>
          </cell>
          <cell r="BB35">
            <v>1.6E-2</v>
          </cell>
          <cell r="BC35">
            <v>0.432</v>
          </cell>
          <cell r="BD35">
            <v>5.8666666666666666E-2</v>
          </cell>
          <cell r="BE35">
            <v>1</v>
          </cell>
          <cell r="BF35">
            <v>0.17383820998278829</v>
          </cell>
          <cell r="BG35">
            <v>0.43373493975903615</v>
          </cell>
          <cell r="BH35">
            <v>2.5817555938037865E-2</v>
          </cell>
          <cell r="BI35">
            <v>0.29432013769363169</v>
          </cell>
          <cell r="BJ35">
            <v>7.2289156626506021E-2</v>
          </cell>
          <cell r="BK35">
            <v>1</v>
          </cell>
          <cell r="BL35">
            <v>32450</v>
          </cell>
          <cell r="BM35">
            <v>18941</v>
          </cell>
          <cell r="BN35">
            <v>897</v>
          </cell>
          <cell r="BO35">
            <v>52288</v>
          </cell>
          <cell r="BP35">
            <v>0.62060128518971847</v>
          </cell>
          <cell r="BQ35">
            <v>0.36224372705018359</v>
          </cell>
          <cell r="BR35">
            <v>1.7154987760097919E-2</v>
          </cell>
          <cell r="BS35">
            <v>1</v>
          </cell>
          <cell r="BT35">
            <v>0.10377447734367609</v>
          </cell>
          <cell r="BU35">
            <v>0.11735881184372339</v>
          </cell>
          <cell r="BV35">
            <v>0.19069151452085895</v>
          </cell>
          <cell r="BW35">
            <v>0.29240374609781478</v>
          </cell>
          <cell r="BX35">
            <v>0.22442531453977865</v>
          </cell>
          <cell r="BY35">
            <v>7.1346135654148143E-2</v>
          </cell>
          <cell r="BZ35">
            <v>1</v>
          </cell>
          <cell r="CA35">
            <v>5485</v>
          </cell>
          <cell r="CB35">
            <v>6203</v>
          </cell>
          <cell r="CC35">
            <v>10079</v>
          </cell>
          <cell r="CD35">
            <v>15455</v>
          </cell>
          <cell r="CE35">
            <v>11862</v>
          </cell>
          <cell r="CF35">
            <v>3771</v>
          </cell>
          <cell r="CG35">
            <v>52855</v>
          </cell>
          <cell r="CH35">
            <v>0.24765749104052676</v>
          </cell>
          <cell r="CI35">
            <v>0.23662218265814333</v>
          </cell>
          <cell r="CJ35">
            <v>1.3467987629403955E-2</v>
          </cell>
          <cell r="CK35">
            <v>0.44346898525811723</v>
          </cell>
          <cell r="CL35">
            <v>5.8783353413808713E-2</v>
          </cell>
          <cell r="CM35">
            <v>1</v>
          </cell>
          <cell r="CN35">
            <v>0.19938291633251504</v>
          </cell>
          <cell r="CO35">
            <v>0.40662018132954592</v>
          </cell>
          <cell r="CP35">
            <v>1.2855909739269906E-2</v>
          </cell>
          <cell r="CQ35">
            <v>0.30915401992053826</v>
          </cell>
          <cell r="CR35">
            <v>7.1986972678130867E-2</v>
          </cell>
          <cell r="CS35">
            <v>1</v>
          </cell>
          <cell r="CT35">
            <v>328778</v>
          </cell>
          <cell r="CU35">
            <v>262737</v>
          </cell>
          <cell r="CV35">
            <v>10915</v>
          </cell>
          <cell r="CW35">
            <v>602430</v>
          </cell>
        </row>
        <row r="36">
          <cell r="A36">
            <v>39661</v>
          </cell>
          <cell r="B36">
            <v>2530</v>
          </cell>
          <cell r="C36">
            <v>1496</v>
          </cell>
          <cell r="D36">
            <v>176</v>
          </cell>
          <cell r="E36">
            <v>3410</v>
          </cell>
          <cell r="F36">
            <v>572</v>
          </cell>
          <cell r="G36">
            <v>8184</v>
          </cell>
          <cell r="H36">
            <v>3354</v>
          </cell>
          <cell r="I36">
            <v>6032</v>
          </cell>
          <cell r="J36">
            <v>130</v>
          </cell>
          <cell r="K36">
            <v>4108</v>
          </cell>
          <cell r="L36">
            <v>1014</v>
          </cell>
          <cell r="M36">
            <v>14638</v>
          </cell>
          <cell r="N36">
            <v>14252</v>
          </cell>
          <cell r="O36">
            <v>8405</v>
          </cell>
          <cell r="P36">
            <v>347</v>
          </cell>
          <cell r="Q36">
            <v>23004</v>
          </cell>
          <cell r="R36">
            <v>14627</v>
          </cell>
          <cell r="S36">
            <v>8620</v>
          </cell>
          <cell r="T36">
            <v>583</v>
          </cell>
          <cell r="U36">
            <v>23830</v>
          </cell>
          <cell r="V36">
            <v>1169</v>
          </cell>
          <cell r="W36">
            <v>863</v>
          </cell>
          <cell r="X36">
            <v>5467</v>
          </cell>
          <cell r="Y36">
            <v>6925</v>
          </cell>
          <cell r="Z36">
            <v>5755</v>
          </cell>
          <cell r="AA36">
            <v>2688</v>
          </cell>
          <cell r="AB36">
            <v>22867</v>
          </cell>
          <cell r="AC36">
            <v>1531</v>
          </cell>
          <cell r="AD36">
            <v>1046</v>
          </cell>
          <cell r="AE36">
            <v>5581</v>
          </cell>
          <cell r="AF36">
            <v>7761</v>
          </cell>
          <cell r="AG36">
            <v>5985</v>
          </cell>
          <cell r="AH36">
            <v>2085</v>
          </cell>
          <cell r="AI36">
            <v>23989</v>
          </cell>
          <cell r="AJ36">
            <v>14468</v>
          </cell>
          <cell r="AK36">
            <v>6501</v>
          </cell>
          <cell r="AL36">
            <v>679</v>
          </cell>
          <cell r="AM36">
            <v>340</v>
          </cell>
          <cell r="AN36">
            <v>227</v>
          </cell>
          <cell r="AO36">
            <v>55</v>
          </cell>
          <cell r="AP36">
            <v>597</v>
          </cell>
          <cell r="AQ36">
            <v>22867</v>
          </cell>
          <cell r="AR36">
            <v>14638</v>
          </cell>
          <cell r="AS36">
            <v>7306</v>
          </cell>
          <cell r="AT36">
            <v>613</v>
          </cell>
          <cell r="AU36">
            <v>170</v>
          </cell>
          <cell r="AV36">
            <v>409</v>
          </cell>
          <cell r="AW36">
            <v>97</v>
          </cell>
          <cell r="AX36">
            <v>756</v>
          </cell>
          <cell r="AY36">
            <v>23989</v>
          </cell>
          <cell r="AZ36">
            <v>0.30913978494623656</v>
          </cell>
          <cell r="BA36">
            <v>0.18279569892473119</v>
          </cell>
          <cell r="BB36">
            <v>2.1505376344086023E-2</v>
          </cell>
          <cell r="BC36">
            <v>0.41666666666666669</v>
          </cell>
          <cell r="BD36">
            <v>6.9892473118279563E-2</v>
          </cell>
          <cell r="BE36">
            <v>1</v>
          </cell>
          <cell r="BF36">
            <v>0.22912966252220249</v>
          </cell>
          <cell r="BG36">
            <v>0.41207815275310833</v>
          </cell>
          <cell r="BH36">
            <v>8.8809946714031966E-3</v>
          </cell>
          <cell r="BI36">
            <v>0.28063943161634103</v>
          </cell>
          <cell r="BJ36">
            <v>6.9271758436944941E-2</v>
          </cell>
          <cell r="BK36">
            <v>1</v>
          </cell>
          <cell r="BL36">
            <v>28879</v>
          </cell>
          <cell r="BM36">
            <v>17025</v>
          </cell>
          <cell r="BN36">
            <v>930</v>
          </cell>
          <cell r="BO36">
            <v>46834</v>
          </cell>
          <cell r="BP36">
            <v>0.61662467438185931</v>
          </cell>
          <cell r="BQ36">
            <v>0.36351795703975742</v>
          </cell>
          <cell r="BR36">
            <v>1.9857368578383227E-2</v>
          </cell>
          <cell r="BS36">
            <v>1</v>
          </cell>
          <cell r="BT36">
            <v>5.7623356667235788E-2</v>
          </cell>
          <cell r="BU36">
            <v>4.0741847362130781E-2</v>
          </cell>
          <cell r="BV36">
            <v>0.23578623868874851</v>
          </cell>
          <cell r="BW36">
            <v>0.31342837630186104</v>
          </cell>
          <cell r="BX36">
            <v>0.25055489158272154</v>
          </cell>
          <cell r="BY36">
            <v>0.10186528939730237</v>
          </cell>
          <cell r="BZ36">
            <v>1.0000000000000002</v>
          </cell>
          <cell r="CA36">
            <v>2700</v>
          </cell>
          <cell r="CB36">
            <v>1909</v>
          </cell>
          <cell r="CC36">
            <v>11048</v>
          </cell>
          <cell r="CD36">
            <v>14686</v>
          </cell>
          <cell r="CE36">
            <v>11740</v>
          </cell>
          <cell r="CF36">
            <v>4773</v>
          </cell>
          <cell r="CG36">
            <v>46856</v>
          </cell>
          <cell r="CH36">
            <v>0.24515662613537606</v>
          </cell>
          <cell r="CI36">
            <v>0.23765026187674487</v>
          </cell>
          <cell r="CJ36">
            <v>1.3666812794659406E-2</v>
          </cell>
          <cell r="CK36">
            <v>0.44512124777923906</v>
          </cell>
          <cell r="CL36">
            <v>5.8405051413980606E-2</v>
          </cell>
          <cell r="CM36">
            <v>0.99999999999999989</v>
          </cell>
          <cell r="CN36">
            <v>0.20043467316629932</v>
          </cell>
          <cell r="CO36">
            <v>0.4033189874816584</v>
          </cell>
          <cell r="CP36">
            <v>1.2094719457763643E-2</v>
          </cell>
          <cell r="CQ36">
            <v>0.31195780968928238</v>
          </cell>
          <cell r="CR36">
            <v>7.2193810204996281E-2</v>
          </cell>
          <cell r="CS36">
            <v>1</v>
          </cell>
          <cell r="CT36">
            <v>328661</v>
          </cell>
          <cell r="CU36">
            <v>262947</v>
          </cell>
          <cell r="CV36">
            <v>11074</v>
          </cell>
          <cell r="CW36">
            <v>602682</v>
          </cell>
        </row>
        <row r="37">
          <cell r="A37">
            <v>39692</v>
          </cell>
          <cell r="B37">
            <v>2346</v>
          </cell>
          <cell r="C37">
            <v>2139</v>
          </cell>
          <cell r="D37">
            <v>184</v>
          </cell>
          <cell r="E37">
            <v>3979</v>
          </cell>
          <cell r="F37">
            <v>437</v>
          </cell>
          <cell r="G37">
            <v>9085</v>
          </cell>
          <cell r="H37">
            <v>3132</v>
          </cell>
          <cell r="I37">
            <v>6804</v>
          </cell>
          <cell r="J37">
            <v>189</v>
          </cell>
          <cell r="K37">
            <v>4725</v>
          </cell>
          <cell r="L37">
            <v>1026</v>
          </cell>
          <cell r="M37">
            <v>15876</v>
          </cell>
          <cell r="N37">
            <v>14736</v>
          </cell>
          <cell r="O37">
            <v>9359</v>
          </cell>
          <cell r="P37">
            <v>356</v>
          </cell>
          <cell r="Q37">
            <v>24451</v>
          </cell>
          <cell r="R37">
            <v>15594</v>
          </cell>
          <cell r="S37">
            <v>8054</v>
          </cell>
          <cell r="T37">
            <v>556</v>
          </cell>
          <cell r="U37">
            <v>24204</v>
          </cell>
          <cell r="V37">
            <v>2247</v>
          </cell>
          <cell r="W37">
            <v>933</v>
          </cell>
          <cell r="X37">
            <v>5244</v>
          </cell>
          <cell r="Y37">
            <v>6844</v>
          </cell>
          <cell r="Z37">
            <v>6128</v>
          </cell>
          <cell r="AA37">
            <v>2499</v>
          </cell>
          <cell r="AB37">
            <v>23895</v>
          </cell>
          <cell r="AC37">
            <v>2232</v>
          </cell>
          <cell r="AD37">
            <v>1398</v>
          </cell>
          <cell r="AE37">
            <v>5499</v>
          </cell>
          <cell r="AF37">
            <v>7105</v>
          </cell>
          <cell r="AG37">
            <v>6435</v>
          </cell>
          <cell r="AH37">
            <v>1782</v>
          </cell>
          <cell r="AI37">
            <v>24451</v>
          </cell>
          <cell r="AJ37">
            <v>14638</v>
          </cell>
          <cell r="AK37">
            <v>7217</v>
          </cell>
          <cell r="AL37">
            <v>817</v>
          </cell>
          <cell r="AM37">
            <v>270</v>
          </cell>
          <cell r="AN37">
            <v>383</v>
          </cell>
          <cell r="AO37">
            <v>97</v>
          </cell>
          <cell r="AP37">
            <v>473</v>
          </cell>
          <cell r="AQ37">
            <v>23895</v>
          </cell>
          <cell r="AR37">
            <v>15876</v>
          </cell>
          <cell r="AS37">
            <v>6636</v>
          </cell>
          <cell r="AT37">
            <v>575</v>
          </cell>
          <cell r="AU37">
            <v>341</v>
          </cell>
          <cell r="AV37">
            <v>342</v>
          </cell>
          <cell r="AW37">
            <v>1</v>
          </cell>
          <cell r="AX37">
            <v>680</v>
          </cell>
          <cell r="AY37">
            <v>24451</v>
          </cell>
          <cell r="AZ37">
            <v>0.25822784810126581</v>
          </cell>
          <cell r="BA37">
            <v>0.23544303797468355</v>
          </cell>
          <cell r="BB37">
            <v>2.0253164556962026E-2</v>
          </cell>
          <cell r="BC37">
            <v>0.4379746835443038</v>
          </cell>
          <cell r="BD37">
            <v>4.810126582278481E-2</v>
          </cell>
          <cell r="BE37">
            <v>1</v>
          </cell>
          <cell r="BF37">
            <v>0.19727891156462585</v>
          </cell>
          <cell r="BG37">
            <v>0.42857142857142855</v>
          </cell>
          <cell r="BH37">
            <v>1.1904761904761904E-2</v>
          </cell>
          <cell r="BI37">
            <v>0.29761904761904762</v>
          </cell>
          <cell r="BJ37">
            <v>6.4625850340136057E-2</v>
          </cell>
          <cell r="BK37">
            <v>1</v>
          </cell>
          <cell r="BL37">
            <v>30330</v>
          </cell>
          <cell r="BM37">
            <v>17413</v>
          </cell>
          <cell r="BN37">
            <v>912</v>
          </cell>
          <cell r="BO37">
            <v>48655</v>
          </cell>
          <cell r="BP37">
            <v>0.623368615764053</v>
          </cell>
          <cell r="BQ37">
            <v>0.35788716473127119</v>
          </cell>
          <cell r="BR37">
            <v>1.874421950467578E-2</v>
          </cell>
          <cell r="BS37">
            <v>0.99999999999999989</v>
          </cell>
          <cell r="BT37">
            <v>9.2644686220162989E-2</v>
          </cell>
          <cell r="BU37">
            <v>4.8214950564679601E-2</v>
          </cell>
          <cell r="BV37">
            <v>0.2222107309808464</v>
          </cell>
          <cell r="BW37">
            <v>0.28852438671244779</v>
          </cell>
          <cell r="BX37">
            <v>0.25985603772804367</v>
          </cell>
          <cell r="BY37">
            <v>8.8549207793819557E-2</v>
          </cell>
          <cell r="BZ37">
            <v>1</v>
          </cell>
          <cell r="CA37">
            <v>4479</v>
          </cell>
          <cell r="CB37">
            <v>2331</v>
          </cell>
          <cell r="CC37">
            <v>10743</v>
          </cell>
          <cell r="CD37">
            <v>13949</v>
          </cell>
          <cell r="CE37">
            <v>12563</v>
          </cell>
          <cell r="CF37">
            <v>4281</v>
          </cell>
          <cell r="CG37">
            <v>48346</v>
          </cell>
          <cell r="CH37">
            <v>0.24163786719328562</v>
          </cell>
          <cell r="CI37">
            <v>0.23606054060725748</v>
          </cell>
          <cell r="CJ37">
            <v>1.3353184398913849E-2</v>
          </cell>
          <cell r="CK37">
            <v>0.45125431992100717</v>
          </cell>
          <cell r="CL37">
            <v>5.7694087879535914E-2</v>
          </cell>
          <cell r="CM37">
            <v>1</v>
          </cell>
          <cell r="CN37">
            <v>0.20250135675168976</v>
          </cell>
          <cell r="CO37">
            <v>0.39847180423306527</v>
          </cell>
          <cell r="CP37">
            <v>1.2482115545907543E-2</v>
          </cell>
          <cell r="CQ37">
            <v>0.31502540825891756</v>
          </cell>
          <cell r="CR37">
            <v>7.1519315210419848E-2</v>
          </cell>
          <cell r="CS37">
            <v>1</v>
          </cell>
          <cell r="CT37">
            <v>327112</v>
          </cell>
          <cell r="CU37">
            <v>262668</v>
          </cell>
          <cell r="CV37">
            <v>11193</v>
          </cell>
          <cell r="CW37">
            <v>600973</v>
          </cell>
        </row>
        <row r="38">
          <cell r="A38">
            <v>39722</v>
          </cell>
          <cell r="B38">
            <v>2928</v>
          </cell>
          <cell r="C38">
            <v>2016</v>
          </cell>
          <cell r="D38">
            <v>72</v>
          </cell>
          <cell r="E38">
            <v>4008</v>
          </cell>
          <cell r="F38">
            <v>408</v>
          </cell>
          <cell r="G38">
            <v>9432</v>
          </cell>
          <cell r="H38">
            <v>2576</v>
          </cell>
          <cell r="I38">
            <v>7196</v>
          </cell>
          <cell r="J38">
            <v>224</v>
          </cell>
          <cell r="K38">
            <v>5040</v>
          </cell>
          <cell r="L38">
            <v>812</v>
          </cell>
          <cell r="M38">
            <v>15848</v>
          </cell>
          <cell r="N38">
            <v>17211</v>
          </cell>
          <cell r="O38">
            <v>9213</v>
          </cell>
          <cell r="P38">
            <v>293</v>
          </cell>
          <cell r="Q38">
            <v>26717</v>
          </cell>
          <cell r="R38">
            <v>15937</v>
          </cell>
          <cell r="S38">
            <v>10263</v>
          </cell>
          <cell r="T38">
            <v>495</v>
          </cell>
          <cell r="U38">
            <v>26695</v>
          </cell>
          <cell r="V38">
            <v>2415</v>
          </cell>
          <cell r="W38">
            <v>1889</v>
          </cell>
          <cell r="X38">
            <v>4411</v>
          </cell>
          <cell r="Y38">
            <v>8640</v>
          </cell>
          <cell r="Z38">
            <v>6993</v>
          </cell>
          <cell r="AA38">
            <v>2411</v>
          </cell>
          <cell r="AB38">
            <v>26759</v>
          </cell>
          <cell r="AC38">
            <v>2083</v>
          </cell>
          <cell r="AD38">
            <v>1338</v>
          </cell>
          <cell r="AE38">
            <v>5760</v>
          </cell>
          <cell r="AF38">
            <v>8338</v>
          </cell>
          <cell r="AG38">
            <v>7116</v>
          </cell>
          <cell r="AH38">
            <v>2350</v>
          </cell>
          <cell r="AI38">
            <v>26985</v>
          </cell>
          <cell r="AJ38">
            <v>17082</v>
          </cell>
          <cell r="AK38">
            <v>7274</v>
          </cell>
          <cell r="AL38">
            <v>1242</v>
          </cell>
          <cell r="AM38">
            <v>354</v>
          </cell>
          <cell r="AN38">
            <v>315</v>
          </cell>
          <cell r="AO38">
            <v>72</v>
          </cell>
          <cell r="AP38">
            <v>420</v>
          </cell>
          <cell r="AQ38">
            <v>26759</v>
          </cell>
          <cell r="AR38">
            <v>15848</v>
          </cell>
          <cell r="AS38">
            <v>9087</v>
          </cell>
          <cell r="AT38">
            <v>645</v>
          </cell>
          <cell r="AU38">
            <v>382</v>
          </cell>
          <cell r="AV38">
            <v>458</v>
          </cell>
          <cell r="AW38">
            <v>0</v>
          </cell>
          <cell r="AX38">
            <v>565</v>
          </cell>
          <cell r="AY38">
            <v>26985</v>
          </cell>
          <cell r="AZ38">
            <v>0.31043256997455471</v>
          </cell>
          <cell r="BA38">
            <v>0.21374045801526717</v>
          </cell>
          <cell r="BB38">
            <v>7.6335877862595417E-3</v>
          </cell>
          <cell r="BC38">
            <v>0.42493638676844786</v>
          </cell>
          <cell r="BD38">
            <v>4.3256997455470736E-2</v>
          </cell>
          <cell r="BE38">
            <v>1</v>
          </cell>
          <cell r="BF38">
            <v>0.16254416961130741</v>
          </cell>
          <cell r="BG38">
            <v>0.45406360424028269</v>
          </cell>
          <cell r="BH38">
            <v>1.4134275618374558E-2</v>
          </cell>
          <cell r="BI38">
            <v>0.31802120141342755</v>
          </cell>
          <cell r="BJ38">
            <v>5.1236749116607777E-2</v>
          </cell>
          <cell r="BK38">
            <v>0.99999999999999989</v>
          </cell>
          <cell r="BL38">
            <v>33148</v>
          </cell>
          <cell r="BM38">
            <v>19476</v>
          </cell>
          <cell r="BN38">
            <v>788</v>
          </cell>
          <cell r="BO38">
            <v>53412</v>
          </cell>
          <cell r="BP38">
            <v>0.62060960083876282</v>
          </cell>
          <cell r="BQ38">
            <v>0.36463716018872161</v>
          </cell>
          <cell r="BR38">
            <v>1.475323897251554E-2</v>
          </cell>
          <cell r="BS38">
            <v>1</v>
          </cell>
          <cell r="BT38">
            <v>8.3693063411729676E-2</v>
          </cell>
          <cell r="BU38">
            <v>6.0043911878535278E-2</v>
          </cell>
          <cell r="BV38">
            <v>0.18924903245013397</v>
          </cell>
          <cell r="BW38">
            <v>0.31590503125930336</v>
          </cell>
          <cell r="BX38">
            <v>0.26252232807383152</v>
          </cell>
          <cell r="BY38">
            <v>8.8586632926466208E-2</v>
          </cell>
          <cell r="BZ38">
            <v>1</v>
          </cell>
          <cell r="CA38">
            <v>4498</v>
          </cell>
          <cell r="CB38">
            <v>3227</v>
          </cell>
          <cell r="CC38">
            <v>10171</v>
          </cell>
          <cell r="CD38">
            <v>16978</v>
          </cell>
          <cell r="CE38">
            <v>14109</v>
          </cell>
          <cell r="CF38">
            <v>4761</v>
          </cell>
          <cell r="CG38">
            <v>53744</v>
          </cell>
          <cell r="CH38">
            <v>0.24098484498095987</v>
          </cell>
          <cell r="CI38">
            <v>0.23671430553628417</v>
          </cell>
          <cell r="CJ38">
            <v>1.3189337526787229E-2</v>
          </cell>
          <cell r="CK38">
            <v>0.4525692613662643</v>
          </cell>
          <cell r="CL38">
            <v>5.6542250589704454E-2</v>
          </cell>
          <cell r="CM38">
            <v>1</v>
          </cell>
          <cell r="CN38">
            <v>0.19964181008574478</v>
          </cell>
          <cell r="CO38">
            <v>0.39986015873210584</v>
          </cell>
          <cell r="CP38">
            <v>1.2463046331620074E-2</v>
          </cell>
          <cell r="CQ38">
            <v>0.31871542301983535</v>
          </cell>
          <cell r="CR38">
            <v>6.9319561830693932E-2</v>
          </cell>
          <cell r="CS38">
            <v>1</v>
          </cell>
          <cell r="CT38">
            <v>327349</v>
          </cell>
          <cell r="CU38">
            <v>262534</v>
          </cell>
          <cell r="CV38">
            <v>11289</v>
          </cell>
          <cell r="CW38">
            <v>601172</v>
          </cell>
        </row>
        <row r="39">
          <cell r="A39">
            <v>39753</v>
          </cell>
          <cell r="B39">
            <v>3586</v>
          </cell>
          <cell r="C39">
            <v>2178</v>
          </cell>
          <cell r="D39">
            <v>154</v>
          </cell>
          <cell r="E39">
            <v>4422</v>
          </cell>
          <cell r="F39">
            <v>594</v>
          </cell>
          <cell r="G39">
            <v>10934</v>
          </cell>
          <cell r="H39">
            <v>2522</v>
          </cell>
          <cell r="I39">
            <v>5928</v>
          </cell>
          <cell r="J39">
            <v>260</v>
          </cell>
          <cell r="K39">
            <v>4238</v>
          </cell>
          <cell r="L39">
            <v>780</v>
          </cell>
          <cell r="M39">
            <v>13728</v>
          </cell>
          <cell r="N39">
            <v>14075</v>
          </cell>
          <cell r="O39">
            <v>11009</v>
          </cell>
          <cell r="P39">
            <v>318</v>
          </cell>
          <cell r="Q39">
            <v>25402</v>
          </cell>
          <cell r="R39">
            <v>14076</v>
          </cell>
          <cell r="S39">
            <v>10784</v>
          </cell>
          <cell r="T39">
            <v>554</v>
          </cell>
          <cell r="U39">
            <v>25414</v>
          </cell>
          <cell r="V39">
            <v>1057</v>
          </cell>
          <cell r="W39">
            <v>391</v>
          </cell>
          <cell r="X39">
            <v>6574</v>
          </cell>
          <cell r="Y39">
            <v>8330</v>
          </cell>
          <cell r="Z39">
            <v>7017</v>
          </cell>
          <cell r="AA39">
            <v>2219</v>
          </cell>
          <cell r="AB39">
            <v>25588</v>
          </cell>
          <cell r="AC39">
            <v>1491</v>
          </cell>
          <cell r="AD39">
            <v>1253</v>
          </cell>
          <cell r="AE39">
            <v>6340</v>
          </cell>
          <cell r="AF39">
            <v>7455</v>
          </cell>
          <cell r="AG39">
            <v>5907</v>
          </cell>
          <cell r="AH39">
            <v>2780</v>
          </cell>
          <cell r="AI39">
            <v>25226</v>
          </cell>
          <cell r="AJ39">
            <v>14468</v>
          </cell>
          <cell r="AK39">
            <v>8063</v>
          </cell>
          <cell r="AL39">
            <v>1422</v>
          </cell>
          <cell r="AM39">
            <v>429</v>
          </cell>
          <cell r="AN39">
            <v>496</v>
          </cell>
          <cell r="AO39">
            <v>0</v>
          </cell>
          <cell r="AP39">
            <v>710</v>
          </cell>
          <cell r="AQ39">
            <v>25588</v>
          </cell>
          <cell r="AR39">
            <v>13728</v>
          </cell>
          <cell r="AS39">
            <v>8332</v>
          </cell>
          <cell r="AT39">
            <v>996</v>
          </cell>
          <cell r="AU39">
            <v>743</v>
          </cell>
          <cell r="AV39">
            <v>412</v>
          </cell>
          <cell r="AW39">
            <v>96</v>
          </cell>
          <cell r="AX39">
            <v>919</v>
          </cell>
          <cell r="AY39">
            <v>25226</v>
          </cell>
          <cell r="AZ39">
            <v>0.32796780684104626</v>
          </cell>
          <cell r="BA39">
            <v>0.19919517102615694</v>
          </cell>
          <cell r="BB39">
            <v>1.4084507042253521E-2</v>
          </cell>
          <cell r="BC39">
            <v>0.40442655935613681</v>
          </cell>
          <cell r="BD39">
            <v>5.4325955734406441E-2</v>
          </cell>
          <cell r="BE39">
            <v>1</v>
          </cell>
          <cell r="BF39">
            <v>0.18371212121212122</v>
          </cell>
          <cell r="BG39">
            <v>0.43181818181818182</v>
          </cell>
          <cell r="BH39">
            <v>1.893939393939394E-2</v>
          </cell>
          <cell r="BI39">
            <v>0.30871212121212122</v>
          </cell>
          <cell r="BJ39">
            <v>5.6818181818181816E-2</v>
          </cell>
          <cell r="BK39">
            <v>0.99999999999999989</v>
          </cell>
          <cell r="BL39">
            <v>28151</v>
          </cell>
          <cell r="BM39">
            <v>21793</v>
          </cell>
          <cell r="BN39">
            <v>872</v>
          </cell>
          <cell r="BO39">
            <v>50816</v>
          </cell>
          <cell r="BP39">
            <v>0.55397906171284639</v>
          </cell>
          <cell r="BQ39">
            <v>0.4288609886649874</v>
          </cell>
          <cell r="BR39">
            <v>1.7159949622166246E-2</v>
          </cell>
          <cell r="BS39">
            <v>1</v>
          </cell>
          <cell r="BT39">
            <v>5.0143661195733456E-2</v>
          </cell>
          <cell r="BU39">
            <v>3.2353288463809186E-2</v>
          </cell>
          <cell r="BV39">
            <v>0.25414255913724565</v>
          </cell>
          <cell r="BW39">
            <v>0.3106427362537883</v>
          </cell>
          <cell r="BX39">
            <v>0.25433935529578461</v>
          </cell>
          <cell r="BY39">
            <v>9.8378399653638759E-2</v>
          </cell>
          <cell r="BZ39">
            <v>1</v>
          </cell>
          <cell r="CA39">
            <v>2548</v>
          </cell>
          <cell r="CB39">
            <v>1644</v>
          </cell>
          <cell r="CC39">
            <v>12914</v>
          </cell>
          <cell r="CD39">
            <v>15785</v>
          </cell>
          <cell r="CE39">
            <v>12924</v>
          </cell>
          <cell r="CF39">
            <v>4999</v>
          </cell>
          <cell r="CG39">
            <v>50814</v>
          </cell>
          <cell r="CH39">
            <v>0.2444846736829186</v>
          </cell>
          <cell r="CI39">
            <v>0.23164370531741893</v>
          </cell>
          <cell r="CJ39">
            <v>1.3569697155656469E-2</v>
          </cell>
          <cell r="CK39">
            <v>0.45316191586634347</v>
          </cell>
          <cell r="CL39">
            <v>5.7140007977662548E-2</v>
          </cell>
          <cell r="CM39">
            <v>1</v>
          </cell>
          <cell r="CN39">
            <v>0.1952005510387326</v>
          </cell>
          <cell r="CO39">
            <v>0.40812536131166899</v>
          </cell>
          <cell r="CP39">
            <v>1.2545971144266367E-2</v>
          </cell>
          <cell r="CQ39">
            <v>0.31533437473093812</v>
          </cell>
          <cell r="CR39">
            <v>6.8793741774393916E-2</v>
          </cell>
          <cell r="CS39">
            <v>1</v>
          </cell>
          <cell r="CT39">
            <v>327202</v>
          </cell>
          <cell r="CU39">
            <v>263785</v>
          </cell>
          <cell r="CV39">
            <v>11410</v>
          </cell>
          <cell r="CW39">
            <v>602397</v>
          </cell>
        </row>
        <row r="40">
          <cell r="A40">
            <v>39783</v>
          </cell>
          <cell r="B40">
            <v>1458</v>
          </cell>
          <cell r="C40">
            <v>5157</v>
          </cell>
          <cell r="D40">
            <v>54</v>
          </cell>
          <cell r="E40">
            <v>11286</v>
          </cell>
          <cell r="F40">
            <v>999</v>
          </cell>
          <cell r="G40">
            <v>18954</v>
          </cell>
          <cell r="H40">
            <v>1333</v>
          </cell>
          <cell r="I40">
            <v>5549</v>
          </cell>
          <cell r="J40">
            <v>93</v>
          </cell>
          <cell r="K40">
            <v>7905</v>
          </cell>
          <cell r="L40">
            <v>930</v>
          </cell>
          <cell r="M40">
            <v>15810</v>
          </cell>
          <cell r="N40">
            <v>10578</v>
          </cell>
          <cell r="O40">
            <v>19707</v>
          </cell>
          <cell r="P40">
            <v>377</v>
          </cell>
          <cell r="Q40">
            <v>30662</v>
          </cell>
          <cell r="R40">
            <v>15912</v>
          </cell>
          <cell r="S40">
            <v>10765</v>
          </cell>
          <cell r="T40">
            <v>689</v>
          </cell>
          <cell r="U40">
            <v>27366</v>
          </cell>
          <cell r="V40">
            <v>3101</v>
          </cell>
          <cell r="W40">
            <v>2587</v>
          </cell>
          <cell r="X40">
            <v>8733</v>
          </cell>
          <cell r="Y40">
            <v>7341</v>
          </cell>
          <cell r="Z40">
            <v>5968</v>
          </cell>
          <cell r="AA40">
            <v>1813</v>
          </cell>
          <cell r="AB40">
            <v>29543</v>
          </cell>
          <cell r="AC40">
            <v>2341</v>
          </cell>
          <cell r="AD40">
            <v>2462</v>
          </cell>
          <cell r="AE40">
            <v>7338</v>
          </cell>
          <cell r="AF40">
            <v>7379</v>
          </cell>
          <cell r="AG40">
            <v>5783</v>
          </cell>
          <cell r="AH40">
            <v>2259</v>
          </cell>
          <cell r="AI40">
            <v>27562</v>
          </cell>
          <cell r="AJ40">
            <v>10590</v>
          </cell>
          <cell r="AK40">
            <v>14893</v>
          </cell>
          <cell r="AL40">
            <v>1931</v>
          </cell>
          <cell r="AM40">
            <v>195</v>
          </cell>
          <cell r="AN40">
            <v>855</v>
          </cell>
          <cell r="AO40">
            <v>0</v>
          </cell>
          <cell r="AP40">
            <v>1079</v>
          </cell>
          <cell r="AQ40">
            <v>29543</v>
          </cell>
          <cell r="AR40">
            <v>15810</v>
          </cell>
          <cell r="AS40">
            <v>8472</v>
          </cell>
          <cell r="AT40">
            <v>1326</v>
          </cell>
          <cell r="AU40">
            <v>531</v>
          </cell>
          <cell r="AV40">
            <v>741</v>
          </cell>
          <cell r="AW40">
            <v>0</v>
          </cell>
          <cell r="AX40">
            <v>682</v>
          </cell>
          <cell r="AY40">
            <v>27562</v>
          </cell>
          <cell r="AZ40">
            <v>7.6923076923076927E-2</v>
          </cell>
          <cell r="BA40">
            <v>0.27207977207977208</v>
          </cell>
          <cell r="BB40">
            <v>2.8490028490028491E-3</v>
          </cell>
          <cell r="BC40">
            <v>0.59544159544159547</v>
          </cell>
          <cell r="BD40">
            <v>5.2706552706552709E-2</v>
          </cell>
          <cell r="BE40">
            <v>1</v>
          </cell>
          <cell r="BF40">
            <v>8.4313725490196084E-2</v>
          </cell>
          <cell r="BG40">
            <v>0.35098039215686272</v>
          </cell>
          <cell r="BH40">
            <v>5.8823529411764705E-3</v>
          </cell>
          <cell r="BI40">
            <v>0.5</v>
          </cell>
          <cell r="BJ40">
            <v>5.8823529411764705E-2</v>
          </cell>
          <cell r="BK40">
            <v>1</v>
          </cell>
          <cell r="BL40">
            <v>26490</v>
          </cell>
          <cell r="BM40">
            <v>30472</v>
          </cell>
          <cell r="BN40">
            <v>1066</v>
          </cell>
          <cell r="BO40">
            <v>58028</v>
          </cell>
          <cell r="BP40">
            <v>0.45650375680705868</v>
          </cell>
          <cell r="BQ40">
            <v>0.52512580133728548</v>
          </cell>
          <cell r="BR40">
            <v>1.8370441855655891E-2</v>
          </cell>
          <cell r="BS40">
            <v>1</v>
          </cell>
          <cell r="BT40">
            <v>9.5298135014447075E-2</v>
          </cell>
          <cell r="BU40">
            <v>8.8416075650118206E-2</v>
          </cell>
          <cell r="BV40">
            <v>0.28142894667717361</v>
          </cell>
          <cell r="BW40">
            <v>0.25777077313720342</v>
          </cell>
          <cell r="BX40">
            <v>0.20577882847386395</v>
          </cell>
          <cell r="BY40">
            <v>7.130724104719377E-2</v>
          </cell>
          <cell r="BZ40">
            <v>1</v>
          </cell>
          <cell r="CA40">
            <v>5442</v>
          </cell>
          <cell r="CB40">
            <v>5049</v>
          </cell>
          <cell r="CC40">
            <v>16071</v>
          </cell>
          <cell r="CD40">
            <v>14720</v>
          </cell>
          <cell r="CE40">
            <v>11751</v>
          </cell>
          <cell r="CF40">
            <v>4072</v>
          </cell>
          <cell r="CG40">
            <v>57105</v>
          </cell>
          <cell r="CH40">
            <v>0.23707588894894299</v>
          </cell>
          <cell r="CI40">
            <v>0.23748696360466798</v>
          </cell>
          <cell r="CJ40">
            <v>1.3260963893942738E-2</v>
          </cell>
          <cell r="CK40">
            <v>0.45485410655968578</v>
          </cell>
          <cell r="CL40">
            <v>5.7322076992760519E-2</v>
          </cell>
          <cell r="CM40">
            <v>1</v>
          </cell>
          <cell r="CN40">
            <v>0.19168608126074918</v>
          </cell>
          <cell r="CO40">
            <v>0.40510837612675799</v>
          </cell>
          <cell r="CP40">
            <v>1.2063476574411768E-2</v>
          </cell>
          <cell r="CQ40">
            <v>0.32254247831867583</v>
          </cell>
          <cell r="CR40">
            <v>6.8599587719405247E-2</v>
          </cell>
          <cell r="CS40">
            <v>1</v>
          </cell>
          <cell r="CT40">
            <v>329543</v>
          </cell>
          <cell r="CU40">
            <v>265562</v>
          </cell>
          <cell r="CV40">
            <v>11464</v>
          </cell>
          <cell r="CW40">
            <v>606569</v>
          </cell>
        </row>
        <row r="41">
          <cell r="A41">
            <v>39814</v>
          </cell>
          <cell r="B41">
            <v>1400</v>
          </cell>
          <cell r="C41">
            <v>3808</v>
          </cell>
          <cell r="D41">
            <v>84</v>
          </cell>
          <cell r="E41">
            <v>5460</v>
          </cell>
          <cell r="F41">
            <v>812</v>
          </cell>
          <cell r="G41">
            <v>11564</v>
          </cell>
          <cell r="H41">
            <v>1568</v>
          </cell>
          <cell r="I41">
            <v>4352</v>
          </cell>
          <cell r="J41">
            <v>96</v>
          </cell>
          <cell r="K41">
            <v>3712</v>
          </cell>
          <cell r="L41">
            <v>576</v>
          </cell>
          <cell r="M41">
            <v>10304</v>
          </cell>
          <cell r="N41">
            <v>17336</v>
          </cell>
          <cell r="O41">
            <v>12000</v>
          </cell>
          <cell r="P41">
            <v>462</v>
          </cell>
          <cell r="Q41">
            <v>29798</v>
          </cell>
          <cell r="R41">
            <v>10246</v>
          </cell>
          <cell r="S41">
            <v>19342</v>
          </cell>
          <cell r="T41">
            <v>971</v>
          </cell>
          <cell r="U41">
            <v>30559</v>
          </cell>
          <cell r="V41">
            <v>3137</v>
          </cell>
          <cell r="W41">
            <v>2717</v>
          </cell>
          <cell r="X41">
            <v>7126</v>
          </cell>
          <cell r="Y41">
            <v>7647</v>
          </cell>
          <cell r="Z41">
            <v>6028</v>
          </cell>
          <cell r="AA41">
            <v>2319</v>
          </cell>
          <cell r="AB41">
            <v>28974</v>
          </cell>
          <cell r="AC41">
            <v>4095</v>
          </cell>
          <cell r="AD41">
            <v>2304</v>
          </cell>
          <cell r="AE41">
            <v>8177</v>
          </cell>
          <cell r="AF41">
            <v>8405</v>
          </cell>
          <cell r="AG41">
            <v>5925</v>
          </cell>
          <cell r="AH41">
            <v>2015</v>
          </cell>
          <cell r="AI41">
            <v>30921</v>
          </cell>
          <cell r="AJ41">
            <v>17256</v>
          </cell>
          <cell r="AK41">
            <v>8497</v>
          </cell>
          <cell r="AL41">
            <v>1947</v>
          </cell>
          <cell r="AM41">
            <v>346</v>
          </cell>
          <cell r="AN41">
            <v>331</v>
          </cell>
          <cell r="AO41">
            <v>0</v>
          </cell>
          <cell r="AP41">
            <v>597</v>
          </cell>
          <cell r="AQ41">
            <v>28974</v>
          </cell>
          <cell r="AR41">
            <v>10304</v>
          </cell>
          <cell r="AS41">
            <v>16106</v>
          </cell>
          <cell r="AT41">
            <v>2242</v>
          </cell>
          <cell r="AU41">
            <v>318</v>
          </cell>
          <cell r="AV41">
            <v>517</v>
          </cell>
          <cell r="AW41">
            <v>1</v>
          </cell>
          <cell r="AX41">
            <v>1433</v>
          </cell>
          <cell r="AY41">
            <v>30921</v>
          </cell>
          <cell r="AZ41">
            <v>0.12106537530266344</v>
          </cell>
          <cell r="BA41">
            <v>0.32929782082324455</v>
          </cell>
          <cell r="BB41">
            <v>7.2639225181598066E-3</v>
          </cell>
          <cell r="BC41">
            <v>0.4721549636803874</v>
          </cell>
          <cell r="BD41">
            <v>7.0217917675544791E-2</v>
          </cell>
          <cell r="BE41">
            <v>0.99999999999999989</v>
          </cell>
          <cell r="BF41">
            <v>0.15217391304347827</v>
          </cell>
          <cell r="BG41">
            <v>0.42236024844720499</v>
          </cell>
          <cell r="BH41">
            <v>9.316770186335404E-3</v>
          </cell>
          <cell r="BI41">
            <v>0.36024844720496896</v>
          </cell>
          <cell r="BJ41">
            <v>5.5900621118012424E-2</v>
          </cell>
          <cell r="BK41">
            <v>1</v>
          </cell>
          <cell r="BL41">
            <v>27582</v>
          </cell>
          <cell r="BM41">
            <v>31342</v>
          </cell>
          <cell r="BN41">
            <v>1433</v>
          </cell>
          <cell r="BO41">
            <v>60357</v>
          </cell>
          <cell r="BP41">
            <v>0.45698096326855209</v>
          </cell>
          <cell r="BQ41">
            <v>0.51927696870288453</v>
          </cell>
          <cell r="BR41">
            <v>2.3742068028563382E-2</v>
          </cell>
          <cell r="BS41">
            <v>1</v>
          </cell>
          <cell r="BT41">
            <v>0.12074463644711579</v>
          </cell>
          <cell r="BU41">
            <v>8.3830035896151595E-2</v>
          </cell>
          <cell r="BV41">
            <v>0.25549711995992985</v>
          </cell>
          <cell r="BW41">
            <v>0.26800233742382501</v>
          </cell>
          <cell r="BX41">
            <v>0.19956590700392354</v>
          </cell>
          <cell r="BY41">
            <v>7.2359963269054181E-2</v>
          </cell>
          <cell r="BZ41">
            <v>0.99999999999999989</v>
          </cell>
          <cell r="CA41">
            <v>7232</v>
          </cell>
          <cell r="CB41">
            <v>5021</v>
          </cell>
          <cell r="CC41">
            <v>15303</v>
          </cell>
          <cell r="CD41">
            <v>16052</v>
          </cell>
          <cell r="CE41">
            <v>11953</v>
          </cell>
          <cell r="CF41">
            <v>4334</v>
          </cell>
          <cell r="CG41">
            <v>59895</v>
          </cell>
          <cell r="CH41">
            <v>0.23213864564868422</v>
          </cell>
          <cell r="CI41">
            <v>0.23763152088738085</v>
          </cell>
          <cell r="CJ41">
            <v>1.2568185449206119E-2</v>
          </cell>
          <cell r="CK41">
            <v>0.45971257503252361</v>
          </cell>
          <cell r="CL41">
            <v>5.7949072982205217E-2</v>
          </cell>
          <cell r="CM41">
            <v>1</v>
          </cell>
          <cell r="CN41">
            <v>0.19103852139842184</v>
          </cell>
          <cell r="CO41">
            <v>0.405828170702905</v>
          </cell>
          <cell r="CP41">
            <v>1.1960346153613235E-2</v>
          </cell>
          <cell r="CQ41">
            <v>0.32536380647857127</v>
          </cell>
          <cell r="CR41">
            <v>6.5809155266488631E-2</v>
          </cell>
          <cell r="CS41">
            <v>1</v>
          </cell>
          <cell r="CT41">
            <v>332882</v>
          </cell>
          <cell r="CU41">
            <v>267970</v>
          </cell>
          <cell r="CV41">
            <v>11637</v>
          </cell>
          <cell r="CW41">
            <v>612489</v>
          </cell>
        </row>
        <row r="42">
          <cell r="A42">
            <v>39845</v>
          </cell>
          <cell r="B42">
            <v>2714</v>
          </cell>
          <cell r="C42">
            <v>3749</v>
          </cell>
          <cell r="D42">
            <v>207</v>
          </cell>
          <cell r="E42">
            <v>7797</v>
          </cell>
          <cell r="F42">
            <v>828</v>
          </cell>
          <cell r="G42">
            <v>15295</v>
          </cell>
          <cell r="H42">
            <v>2484</v>
          </cell>
          <cell r="I42">
            <v>3213</v>
          </cell>
          <cell r="J42">
            <v>81</v>
          </cell>
          <cell r="K42">
            <v>3213</v>
          </cell>
          <cell r="L42">
            <v>675</v>
          </cell>
          <cell r="M42">
            <v>9666</v>
          </cell>
          <cell r="N42">
            <v>10806</v>
          </cell>
          <cell r="O42">
            <v>14932</v>
          </cell>
          <cell r="P42">
            <v>437</v>
          </cell>
          <cell r="Q42">
            <v>26175</v>
          </cell>
          <cell r="R42">
            <v>9558</v>
          </cell>
          <cell r="S42">
            <v>13887</v>
          </cell>
          <cell r="T42">
            <v>629</v>
          </cell>
          <cell r="U42">
            <v>24074</v>
          </cell>
          <cell r="V42">
            <v>1573</v>
          </cell>
          <cell r="W42">
            <v>1287</v>
          </cell>
          <cell r="X42">
            <v>6638</v>
          </cell>
          <cell r="Y42">
            <v>7243</v>
          </cell>
          <cell r="Z42">
            <v>7166</v>
          </cell>
          <cell r="AA42">
            <v>2418</v>
          </cell>
          <cell r="AB42">
            <v>26325</v>
          </cell>
          <cell r="AC42">
            <v>1410</v>
          </cell>
          <cell r="AD42">
            <v>1250</v>
          </cell>
          <cell r="AE42">
            <v>6744</v>
          </cell>
          <cell r="AF42">
            <v>6082</v>
          </cell>
          <cell r="AG42">
            <v>6526</v>
          </cell>
          <cell r="AH42">
            <v>1978</v>
          </cell>
          <cell r="AI42">
            <v>23990</v>
          </cell>
          <cell r="AJ42">
            <v>10846</v>
          </cell>
          <cell r="AK42">
            <v>10400</v>
          </cell>
          <cell r="AL42">
            <v>2703</v>
          </cell>
          <cell r="AM42">
            <v>492</v>
          </cell>
          <cell r="AN42">
            <v>761</v>
          </cell>
          <cell r="AO42">
            <v>1</v>
          </cell>
          <cell r="AP42">
            <v>1122</v>
          </cell>
          <cell r="AQ42">
            <v>26325</v>
          </cell>
          <cell r="AR42">
            <v>9666</v>
          </cell>
          <cell r="AS42">
            <v>10331</v>
          </cell>
          <cell r="AT42">
            <v>2130</v>
          </cell>
          <cell r="AU42">
            <v>634</v>
          </cell>
          <cell r="AV42">
            <v>351</v>
          </cell>
          <cell r="AW42">
            <v>33</v>
          </cell>
          <cell r="AX42">
            <v>845</v>
          </cell>
          <cell r="AY42">
            <v>23990</v>
          </cell>
          <cell r="AZ42">
            <v>0.1774436090225564</v>
          </cell>
          <cell r="BA42">
            <v>0.24511278195488723</v>
          </cell>
          <cell r="BB42">
            <v>1.3533834586466165E-2</v>
          </cell>
          <cell r="BC42">
            <v>0.50977443609022555</v>
          </cell>
          <cell r="BD42">
            <v>5.4135338345864661E-2</v>
          </cell>
          <cell r="BE42">
            <v>1</v>
          </cell>
          <cell r="BF42">
            <v>0.25698324022346369</v>
          </cell>
          <cell r="BG42">
            <v>0.33240223463687152</v>
          </cell>
          <cell r="BH42">
            <v>8.3798882681564244E-3</v>
          </cell>
          <cell r="BI42">
            <v>0.33240223463687152</v>
          </cell>
          <cell r="BJ42">
            <v>6.9832402234636867E-2</v>
          </cell>
          <cell r="BK42">
            <v>1</v>
          </cell>
          <cell r="BL42">
            <v>20364</v>
          </cell>
          <cell r="BM42">
            <v>28819</v>
          </cell>
          <cell r="BN42">
            <v>1066</v>
          </cell>
          <cell r="BO42">
            <v>50249</v>
          </cell>
          <cell r="BP42">
            <v>0.40526179625465181</v>
          </cell>
          <cell r="BQ42">
            <v>0.57352385122091987</v>
          </cell>
          <cell r="BR42">
            <v>2.1214352524428347E-2</v>
          </cell>
          <cell r="BS42">
            <v>1</v>
          </cell>
          <cell r="BT42">
            <v>5.9286495080989765E-2</v>
          </cell>
          <cell r="BU42">
            <v>5.0422339262645333E-2</v>
          </cell>
          <cell r="BV42">
            <v>0.26596442412799365</v>
          </cell>
          <cell r="BW42">
            <v>0.26483156116466261</v>
          </cell>
          <cell r="BX42">
            <v>0.27212560866540791</v>
          </cell>
          <cell r="BY42">
            <v>8.7369571698300702E-2</v>
          </cell>
          <cell r="BZ42">
            <v>1</v>
          </cell>
          <cell r="CA42">
            <v>2983</v>
          </cell>
          <cell r="CB42">
            <v>2537</v>
          </cell>
          <cell r="CC42">
            <v>13382</v>
          </cell>
          <cell r="CD42">
            <v>13325</v>
          </cell>
          <cell r="CE42">
            <v>13692</v>
          </cell>
          <cell r="CF42">
            <v>4396</v>
          </cell>
          <cell r="CG42">
            <v>50315</v>
          </cell>
          <cell r="CH42">
            <v>0.22985808807441888</v>
          </cell>
          <cell r="CI42">
            <v>0.23287588553494232</v>
          </cell>
          <cell r="CJ42">
            <v>1.1942933450021502E-2</v>
          </cell>
          <cell r="CK42">
            <v>0.46785668479859976</v>
          </cell>
          <cell r="CL42">
            <v>5.7466408142017547E-2</v>
          </cell>
          <cell r="CM42">
            <v>1</v>
          </cell>
          <cell r="CN42">
            <v>0.18652720479963006</v>
          </cell>
          <cell r="CO42">
            <v>0.4052973604468621</v>
          </cell>
          <cell r="CP42">
            <v>1.1524466673968335E-2</v>
          </cell>
          <cell r="CQ42">
            <v>0.33134971340951408</v>
          </cell>
          <cell r="CR42">
            <v>6.5301254670025441E-2</v>
          </cell>
          <cell r="CS42">
            <v>1</v>
          </cell>
          <cell r="CT42">
            <v>331674</v>
          </cell>
          <cell r="CU42">
            <v>269577</v>
          </cell>
          <cell r="CV42">
            <v>11632</v>
          </cell>
          <cell r="CW42">
            <v>612883</v>
          </cell>
        </row>
        <row r="43">
          <cell r="A43">
            <v>39873</v>
          </cell>
          <cell r="B43">
            <v>3024</v>
          </cell>
          <cell r="C43">
            <v>3000</v>
          </cell>
          <cell r="D43">
            <v>144</v>
          </cell>
          <cell r="E43">
            <v>6504</v>
          </cell>
          <cell r="F43">
            <v>528</v>
          </cell>
          <cell r="G43">
            <v>13200</v>
          </cell>
          <cell r="H43">
            <v>2464</v>
          </cell>
          <cell r="I43">
            <v>4928</v>
          </cell>
          <cell r="J43">
            <v>140</v>
          </cell>
          <cell r="K43">
            <v>4592</v>
          </cell>
          <cell r="L43">
            <v>588</v>
          </cell>
          <cell r="M43">
            <v>12712</v>
          </cell>
          <cell r="N43">
            <v>12298</v>
          </cell>
          <cell r="O43">
            <v>13255</v>
          </cell>
          <cell r="P43">
            <v>302</v>
          </cell>
          <cell r="Q43">
            <v>25855</v>
          </cell>
          <cell r="R43">
            <v>12525</v>
          </cell>
          <cell r="S43">
            <v>15200</v>
          </cell>
          <cell r="T43">
            <v>607</v>
          </cell>
          <cell r="U43">
            <v>28332</v>
          </cell>
          <cell r="V43">
            <v>1410</v>
          </cell>
          <cell r="W43">
            <v>873</v>
          </cell>
          <cell r="X43">
            <v>6745</v>
          </cell>
          <cell r="Y43">
            <v>7930</v>
          </cell>
          <cell r="Z43">
            <v>7269</v>
          </cell>
          <cell r="AA43">
            <v>1753</v>
          </cell>
          <cell r="AB43">
            <v>25980</v>
          </cell>
          <cell r="AC43">
            <v>1879</v>
          </cell>
          <cell r="AD43">
            <v>1201</v>
          </cell>
          <cell r="AE43">
            <v>7198</v>
          </cell>
          <cell r="AF43">
            <v>7280</v>
          </cell>
          <cell r="AG43">
            <v>7576</v>
          </cell>
          <cell r="AH43">
            <v>3383</v>
          </cell>
          <cell r="AI43">
            <v>28517</v>
          </cell>
          <cell r="AJ43">
            <v>12766</v>
          </cell>
          <cell r="AK43">
            <v>9844</v>
          </cell>
          <cell r="AL43">
            <v>1743</v>
          </cell>
          <cell r="AM43">
            <v>474</v>
          </cell>
          <cell r="AN43">
            <v>528</v>
          </cell>
          <cell r="AO43">
            <v>0</v>
          </cell>
          <cell r="AP43">
            <v>625</v>
          </cell>
          <cell r="AQ43">
            <v>25980</v>
          </cell>
          <cell r="AR43">
            <v>12712</v>
          </cell>
          <cell r="AS43">
            <v>11302</v>
          </cell>
          <cell r="AT43">
            <v>2133</v>
          </cell>
          <cell r="AU43">
            <v>660</v>
          </cell>
          <cell r="AV43">
            <v>397</v>
          </cell>
          <cell r="AW43">
            <v>34</v>
          </cell>
          <cell r="AX43">
            <v>1279</v>
          </cell>
          <cell r="AY43">
            <v>28517</v>
          </cell>
          <cell r="AZ43">
            <v>0.2290909090909091</v>
          </cell>
          <cell r="BA43">
            <v>0.22727272727272727</v>
          </cell>
          <cell r="BB43">
            <v>1.090909090909091E-2</v>
          </cell>
          <cell r="BC43">
            <v>0.49272727272727274</v>
          </cell>
          <cell r="BD43">
            <v>0.04</v>
          </cell>
          <cell r="BE43">
            <v>1</v>
          </cell>
          <cell r="BF43">
            <v>0.19383259911894274</v>
          </cell>
          <cell r="BG43">
            <v>0.38766519823788548</v>
          </cell>
          <cell r="BH43">
            <v>1.1013215859030838E-2</v>
          </cell>
          <cell r="BI43">
            <v>0.36123348017621143</v>
          </cell>
          <cell r="BJ43">
            <v>4.6255506607929514E-2</v>
          </cell>
          <cell r="BK43">
            <v>1</v>
          </cell>
          <cell r="BL43">
            <v>24823</v>
          </cell>
          <cell r="BM43">
            <v>28455</v>
          </cell>
          <cell r="BN43">
            <v>909</v>
          </cell>
          <cell r="BO43">
            <v>54187</v>
          </cell>
          <cell r="BP43">
            <v>0.45809880598667579</v>
          </cell>
          <cell r="BQ43">
            <v>0.52512595271928686</v>
          </cell>
          <cell r="BR43">
            <v>1.6775241294037315E-2</v>
          </cell>
          <cell r="BS43">
            <v>0.99999999999999989</v>
          </cell>
          <cell r="BT43">
            <v>6.0351945978677726E-2</v>
          </cell>
          <cell r="BU43">
            <v>3.8057140760041838E-2</v>
          </cell>
          <cell r="BV43">
            <v>0.25584894581353101</v>
          </cell>
          <cell r="BW43">
            <v>0.27909793199625665</v>
          </cell>
          <cell r="BX43">
            <v>0.27240031561370348</v>
          </cell>
          <cell r="BY43">
            <v>9.424371983778923E-2</v>
          </cell>
          <cell r="BZ43">
            <v>0.99999999999999989</v>
          </cell>
          <cell r="CA43">
            <v>3289</v>
          </cell>
          <cell r="CB43">
            <v>2074</v>
          </cell>
          <cell r="CC43">
            <v>13943</v>
          </cell>
          <cell r="CD43">
            <v>15210</v>
          </cell>
          <cell r="CE43">
            <v>14845</v>
          </cell>
          <cell r="CF43">
            <v>5136</v>
          </cell>
          <cell r="CG43">
            <v>54497</v>
          </cell>
          <cell r="CH43">
            <v>0.23168589397476749</v>
          </cell>
          <cell r="CI43">
            <v>0.2269405385674198</v>
          </cell>
          <cell r="CJ43">
            <v>1.1992669034274546E-2</v>
          </cell>
          <cell r="CK43">
            <v>0.47314387400473013</v>
          </cell>
          <cell r="CL43">
            <v>5.6237024418808033E-2</v>
          </cell>
          <cell r="CM43">
            <v>1</v>
          </cell>
          <cell r="CN43">
            <v>0.1838047906438979</v>
          </cell>
          <cell r="CO43">
            <v>0.40477732646476633</v>
          </cell>
          <cell r="CP43">
            <v>1.213702428010194E-2</v>
          </cell>
          <cell r="CQ43">
            <v>0.33654969521238282</v>
          </cell>
          <cell r="CR43">
            <v>6.273116339885107E-2</v>
          </cell>
          <cell r="CS43">
            <v>1</v>
          </cell>
          <cell r="CT43">
            <v>331722</v>
          </cell>
          <cell r="CU43">
            <v>268981</v>
          </cell>
          <cell r="CV43">
            <v>11618</v>
          </cell>
          <cell r="CW43">
            <v>612321</v>
          </cell>
        </row>
        <row r="44">
          <cell r="A44">
            <v>39904</v>
          </cell>
          <cell r="B44">
            <v>2662</v>
          </cell>
          <cell r="C44">
            <v>3124</v>
          </cell>
          <cell r="D44">
            <v>198</v>
          </cell>
          <cell r="E44">
            <v>6226</v>
          </cell>
          <cell r="F44">
            <v>484</v>
          </cell>
          <cell r="G44">
            <v>12694</v>
          </cell>
          <cell r="H44">
            <v>1872</v>
          </cell>
          <cell r="I44">
            <v>5720</v>
          </cell>
          <cell r="J44">
            <v>182</v>
          </cell>
          <cell r="K44">
            <v>6500</v>
          </cell>
          <cell r="L44">
            <v>650</v>
          </cell>
          <cell r="M44">
            <v>14924</v>
          </cell>
          <cell r="N44">
            <v>14179</v>
          </cell>
          <cell r="O44">
            <v>12570</v>
          </cell>
          <cell r="P44">
            <v>324</v>
          </cell>
          <cell r="Q44">
            <v>27073</v>
          </cell>
          <cell r="R44">
            <v>14774</v>
          </cell>
          <cell r="S44">
            <v>13710</v>
          </cell>
          <cell r="T44">
            <v>459</v>
          </cell>
          <cell r="U44">
            <v>28943</v>
          </cell>
          <cell r="V44">
            <v>3002</v>
          </cell>
          <cell r="W44">
            <v>1745</v>
          </cell>
          <cell r="X44">
            <v>6372</v>
          </cell>
          <cell r="Y44">
            <v>7411</v>
          </cell>
          <cell r="Z44">
            <v>6999</v>
          </cell>
          <cell r="AA44">
            <v>1985</v>
          </cell>
          <cell r="AB44">
            <v>27514</v>
          </cell>
          <cell r="AC44">
            <v>3083</v>
          </cell>
          <cell r="AD44">
            <v>2251</v>
          </cell>
          <cell r="AE44">
            <v>5992</v>
          </cell>
          <cell r="AF44">
            <v>7895</v>
          </cell>
          <cell r="AG44">
            <v>6822</v>
          </cell>
          <cell r="AH44">
            <v>3484</v>
          </cell>
          <cell r="AI44">
            <v>29527</v>
          </cell>
          <cell r="AJ44">
            <v>14672</v>
          </cell>
          <cell r="AK44">
            <v>10148</v>
          </cell>
          <cell r="AL44">
            <v>1077</v>
          </cell>
          <cell r="AM44">
            <v>402</v>
          </cell>
          <cell r="AN44">
            <v>428</v>
          </cell>
          <cell r="AO44">
            <v>26</v>
          </cell>
          <cell r="AP44">
            <v>761</v>
          </cell>
          <cell r="AQ44">
            <v>27514</v>
          </cell>
          <cell r="AR44">
            <v>14924</v>
          </cell>
          <cell r="AS44">
            <v>11025</v>
          </cell>
          <cell r="AT44">
            <v>1701</v>
          </cell>
          <cell r="AU44">
            <v>586</v>
          </cell>
          <cell r="AV44">
            <v>503</v>
          </cell>
          <cell r="AW44">
            <v>0</v>
          </cell>
          <cell r="AX44">
            <v>788</v>
          </cell>
          <cell r="AY44">
            <v>29527</v>
          </cell>
          <cell r="AZ44">
            <v>0.20970537261698441</v>
          </cell>
          <cell r="BA44">
            <v>0.24610051993067592</v>
          </cell>
          <cell r="BB44">
            <v>1.5597920277296361E-2</v>
          </cell>
          <cell r="BC44">
            <v>0.49046793760831892</v>
          </cell>
          <cell r="BD44">
            <v>3.8128249566724434E-2</v>
          </cell>
          <cell r="BE44">
            <v>1</v>
          </cell>
          <cell r="BF44">
            <v>0.12543554006968641</v>
          </cell>
          <cell r="BG44">
            <v>0.38327526132404183</v>
          </cell>
          <cell r="BH44">
            <v>1.2195121951219513E-2</v>
          </cell>
          <cell r="BI44">
            <v>0.43554006968641112</v>
          </cell>
          <cell r="BJ44">
            <v>4.3554006968641118E-2</v>
          </cell>
          <cell r="BK44">
            <v>1</v>
          </cell>
          <cell r="BL44">
            <v>28953</v>
          </cell>
          <cell r="BM44">
            <v>26280</v>
          </cell>
          <cell r="BN44">
            <v>783</v>
          </cell>
          <cell r="BO44">
            <v>56016</v>
          </cell>
          <cell r="BP44">
            <v>0.51687017994858608</v>
          </cell>
          <cell r="BQ44">
            <v>0.46915167095115679</v>
          </cell>
          <cell r="BR44">
            <v>1.3978149100257069E-2</v>
          </cell>
          <cell r="BS44">
            <v>1</v>
          </cell>
          <cell r="BT44">
            <v>0.10667765291632335</v>
          </cell>
          <cell r="BU44">
            <v>7.0054872810785221E-2</v>
          </cell>
          <cell r="BV44">
            <v>0.21675636822636349</v>
          </cell>
          <cell r="BW44">
            <v>0.26833330411458423</v>
          </cell>
          <cell r="BX44">
            <v>0.24229939867814379</v>
          </cell>
          <cell r="BY44">
            <v>9.5878403253799899E-2</v>
          </cell>
          <cell r="BZ44">
            <v>1</v>
          </cell>
          <cell r="CA44">
            <v>6085</v>
          </cell>
          <cell r="CB44">
            <v>3996</v>
          </cell>
          <cell r="CC44">
            <v>12364</v>
          </cell>
          <cell r="CD44">
            <v>15306</v>
          </cell>
          <cell r="CE44">
            <v>13821</v>
          </cell>
          <cell r="CF44">
            <v>5469</v>
          </cell>
          <cell r="CG44">
            <v>57041</v>
          </cell>
          <cell r="CH44">
            <v>0.22669218567311344</v>
          </cell>
          <cell r="CI44">
            <v>0.22995405089403406</v>
          </cell>
          <cell r="CJ44">
            <v>1.2861281361940438E-2</v>
          </cell>
          <cell r="CK44">
            <v>0.47628445252049839</v>
          </cell>
          <cell r="CL44">
            <v>5.4208029550413692E-2</v>
          </cell>
          <cell r="CM44">
            <v>1</v>
          </cell>
          <cell r="CN44">
            <v>0.17740278003137</v>
          </cell>
          <cell r="CO44">
            <v>0.40509371938870559</v>
          </cell>
          <cell r="CP44">
            <v>1.2469876983912356E-2</v>
          </cell>
          <cell r="CQ44">
            <v>0.34541258766473759</v>
          </cell>
          <cell r="CR44">
            <v>5.9621035931274449E-2</v>
          </cell>
          <cell r="CS44">
            <v>1</v>
          </cell>
          <cell r="CT44">
            <v>334934</v>
          </cell>
          <cell r="CU44">
            <v>273434</v>
          </cell>
          <cell r="CV44">
            <v>11452</v>
          </cell>
          <cell r="CW44">
            <v>619820</v>
          </cell>
        </row>
        <row r="45">
          <cell r="A45">
            <v>39934</v>
          </cell>
          <cell r="B45">
            <v>2592</v>
          </cell>
          <cell r="C45">
            <v>1386</v>
          </cell>
          <cell r="D45">
            <v>72</v>
          </cell>
          <cell r="E45">
            <v>4122</v>
          </cell>
          <cell r="F45">
            <v>468</v>
          </cell>
          <cell r="G45">
            <v>8640</v>
          </cell>
          <cell r="H45">
            <v>2442</v>
          </cell>
          <cell r="I45">
            <v>4906</v>
          </cell>
          <cell r="J45">
            <v>176</v>
          </cell>
          <cell r="K45">
            <v>5016</v>
          </cell>
          <cell r="L45">
            <v>770</v>
          </cell>
          <cell r="M45">
            <v>13310</v>
          </cell>
          <cell r="N45">
            <v>12678</v>
          </cell>
          <cell r="O45">
            <v>9085</v>
          </cell>
          <cell r="P45">
            <v>314</v>
          </cell>
          <cell r="Q45">
            <v>22077</v>
          </cell>
          <cell r="R45">
            <v>13265</v>
          </cell>
          <cell r="S45">
            <v>9965</v>
          </cell>
          <cell r="T45">
            <v>429</v>
          </cell>
          <cell r="U45">
            <v>23659</v>
          </cell>
          <cell r="V45">
            <v>1681</v>
          </cell>
          <cell r="W45">
            <v>564</v>
          </cell>
          <cell r="X45">
            <v>4777</v>
          </cell>
          <cell r="Y45">
            <v>6591</v>
          </cell>
          <cell r="Z45">
            <v>5703</v>
          </cell>
          <cell r="AA45">
            <v>1958</v>
          </cell>
          <cell r="AB45">
            <v>21274</v>
          </cell>
          <cell r="AC45">
            <v>1607</v>
          </cell>
          <cell r="AD45">
            <v>776</v>
          </cell>
          <cell r="AE45">
            <v>5703</v>
          </cell>
          <cell r="AF45">
            <v>7173</v>
          </cell>
          <cell r="AG45">
            <v>6423</v>
          </cell>
          <cell r="AH45">
            <v>2277</v>
          </cell>
          <cell r="AI45">
            <v>23959</v>
          </cell>
          <cell r="AJ45">
            <v>12428</v>
          </cell>
          <cell r="AK45">
            <v>7158</v>
          </cell>
          <cell r="AL45">
            <v>632</v>
          </cell>
          <cell r="AM45">
            <v>219</v>
          </cell>
          <cell r="AN45">
            <v>359</v>
          </cell>
          <cell r="AO45">
            <v>22</v>
          </cell>
          <cell r="AP45">
            <v>456</v>
          </cell>
          <cell r="AQ45">
            <v>21274</v>
          </cell>
          <cell r="AR45">
            <v>13310</v>
          </cell>
          <cell r="AS45">
            <v>8414</v>
          </cell>
          <cell r="AT45">
            <v>846</v>
          </cell>
          <cell r="AU45">
            <v>483</v>
          </cell>
          <cell r="AV45">
            <v>374</v>
          </cell>
          <cell r="AW45">
            <v>29</v>
          </cell>
          <cell r="AX45">
            <v>503</v>
          </cell>
          <cell r="AY45">
            <v>23959</v>
          </cell>
          <cell r="AZ45">
            <v>0.3</v>
          </cell>
          <cell r="BA45">
            <v>0.16041666666666668</v>
          </cell>
          <cell r="BB45">
            <v>8.3333333333333332E-3</v>
          </cell>
          <cell r="BC45">
            <v>0.47708333333333336</v>
          </cell>
          <cell r="BD45">
            <v>5.4166666666666669E-2</v>
          </cell>
          <cell r="BE45">
            <v>1</v>
          </cell>
          <cell r="BF45">
            <v>0.1834710743801653</v>
          </cell>
          <cell r="BG45">
            <v>0.36859504132231408</v>
          </cell>
          <cell r="BH45">
            <v>1.3223140495867768E-2</v>
          </cell>
          <cell r="BI45">
            <v>0.3768595041322314</v>
          </cell>
          <cell r="BJ45">
            <v>5.7851239669421489E-2</v>
          </cell>
          <cell r="BK45">
            <v>1</v>
          </cell>
          <cell r="BL45">
            <v>25943</v>
          </cell>
          <cell r="BM45">
            <v>19050</v>
          </cell>
          <cell r="BN45">
            <v>743</v>
          </cell>
          <cell r="BO45">
            <v>45736</v>
          </cell>
          <cell r="BP45">
            <v>0.56723368899772608</v>
          </cell>
          <cell r="BQ45">
            <v>0.41652090257127866</v>
          </cell>
          <cell r="BR45">
            <v>1.6245408430995277E-2</v>
          </cell>
          <cell r="BS45">
            <v>1</v>
          </cell>
          <cell r="BT45">
            <v>7.2690292485574695E-2</v>
          </cell>
          <cell r="BU45">
            <v>2.9624389273318154E-2</v>
          </cell>
          <cell r="BV45">
            <v>0.2316892534211748</v>
          </cell>
          <cell r="BW45">
            <v>0.3042911148939933</v>
          </cell>
          <cell r="BX45">
            <v>0.26807861517034026</v>
          </cell>
          <cell r="BY45">
            <v>9.3626334755598783E-2</v>
          </cell>
          <cell r="BZ45">
            <v>1</v>
          </cell>
          <cell r="CA45">
            <v>3288</v>
          </cell>
          <cell r="CB45">
            <v>1340</v>
          </cell>
          <cell r="CC45">
            <v>10480</v>
          </cell>
          <cell r="CD45">
            <v>13764</v>
          </cell>
          <cell r="CE45">
            <v>12126</v>
          </cell>
          <cell r="CF45">
            <v>4235</v>
          </cell>
          <cell r="CG45">
            <v>45233</v>
          </cell>
          <cell r="CH45">
            <v>0.22498681659845959</v>
          </cell>
          <cell r="CI45">
            <v>0.23161194007679795</v>
          </cell>
          <cell r="CJ45">
            <v>1.2470383766962025E-2</v>
          </cell>
          <cell r="CK45">
            <v>0.47710544493051793</v>
          </cell>
          <cell r="CL45">
            <v>5.3825414627262529E-2</v>
          </cell>
          <cell r="CM45">
            <v>1</v>
          </cell>
          <cell r="CN45">
            <v>0.17510943587088074</v>
          </cell>
          <cell r="CO45">
            <v>0.40492777533583413</v>
          </cell>
          <cell r="CP45">
            <v>1.2542223881405837E-2</v>
          </cell>
          <cell r="CQ45">
            <v>0.34853894833181798</v>
          </cell>
          <cell r="CR45">
            <v>5.8881616580061295E-2</v>
          </cell>
          <cell r="CS45">
            <v>1</v>
          </cell>
          <cell r="CT45">
            <v>333370</v>
          </cell>
          <cell r="CU45">
            <v>274899</v>
          </cell>
          <cell r="CV45">
            <v>11247</v>
          </cell>
          <cell r="CW45">
            <v>619516</v>
          </cell>
        </row>
        <row r="46">
          <cell r="A46">
            <v>39965</v>
          </cell>
          <cell r="B46">
            <v>2448</v>
          </cell>
          <cell r="C46">
            <v>1296</v>
          </cell>
          <cell r="D46">
            <v>252</v>
          </cell>
          <cell r="E46">
            <v>3888</v>
          </cell>
          <cell r="F46">
            <v>468</v>
          </cell>
          <cell r="G46">
            <v>8352</v>
          </cell>
          <cell r="H46">
            <v>2442</v>
          </cell>
          <cell r="I46">
            <v>4224</v>
          </cell>
          <cell r="J46">
            <v>154</v>
          </cell>
          <cell r="K46">
            <v>5082</v>
          </cell>
          <cell r="L46">
            <v>726</v>
          </cell>
          <cell r="M46">
            <v>12628</v>
          </cell>
          <cell r="N46">
            <v>12811</v>
          </cell>
          <cell r="O46">
            <v>8648</v>
          </cell>
          <cell r="P46">
            <v>236</v>
          </cell>
          <cell r="Q46">
            <v>21695</v>
          </cell>
          <cell r="R46">
            <v>12631</v>
          </cell>
          <cell r="S46">
            <v>8576</v>
          </cell>
          <cell r="T46">
            <v>293</v>
          </cell>
          <cell r="U46">
            <v>21500</v>
          </cell>
          <cell r="V46">
            <v>1369</v>
          </cell>
          <cell r="W46">
            <v>1036</v>
          </cell>
          <cell r="X46">
            <v>4839</v>
          </cell>
          <cell r="Y46">
            <v>6620</v>
          </cell>
          <cell r="Z46">
            <v>5328</v>
          </cell>
          <cell r="AA46">
            <v>2052</v>
          </cell>
          <cell r="AB46">
            <v>21244</v>
          </cell>
          <cell r="AC46">
            <v>1481</v>
          </cell>
          <cell r="AD46">
            <v>890</v>
          </cell>
          <cell r="AE46">
            <v>5474</v>
          </cell>
          <cell r="AF46">
            <v>6085</v>
          </cell>
          <cell r="AG46">
            <v>5981</v>
          </cell>
          <cell r="AH46">
            <v>1830</v>
          </cell>
          <cell r="AI46">
            <v>21741</v>
          </cell>
          <cell r="AJ46">
            <v>12818</v>
          </cell>
          <cell r="AK46">
            <v>6717</v>
          </cell>
          <cell r="AL46">
            <v>596</v>
          </cell>
          <cell r="AM46">
            <v>241</v>
          </cell>
          <cell r="AN46">
            <v>379</v>
          </cell>
          <cell r="AO46">
            <v>19</v>
          </cell>
          <cell r="AP46">
            <v>474</v>
          </cell>
          <cell r="AQ46">
            <v>21244</v>
          </cell>
          <cell r="AR46">
            <v>12628</v>
          </cell>
          <cell r="AS46">
            <v>7084</v>
          </cell>
          <cell r="AT46">
            <v>697</v>
          </cell>
          <cell r="AU46">
            <v>178</v>
          </cell>
          <cell r="AV46">
            <v>317</v>
          </cell>
          <cell r="AW46">
            <v>87</v>
          </cell>
          <cell r="AX46">
            <v>750</v>
          </cell>
          <cell r="AY46">
            <v>21741</v>
          </cell>
          <cell r="AZ46">
            <v>0.29310344827586204</v>
          </cell>
          <cell r="BA46">
            <v>0.15517241379310345</v>
          </cell>
          <cell r="BB46">
            <v>3.017241379310345E-2</v>
          </cell>
          <cell r="BC46">
            <v>0.46551724137931033</v>
          </cell>
          <cell r="BD46">
            <v>5.6034482758620691E-2</v>
          </cell>
          <cell r="BE46">
            <v>0.99999999999999989</v>
          </cell>
          <cell r="BF46">
            <v>0.19337979094076654</v>
          </cell>
          <cell r="BG46">
            <v>0.33449477351916379</v>
          </cell>
          <cell r="BH46">
            <v>1.2195121951219513E-2</v>
          </cell>
          <cell r="BI46">
            <v>0.40243902439024393</v>
          </cell>
          <cell r="BJ46">
            <v>5.7491289198606271E-2</v>
          </cell>
          <cell r="BK46">
            <v>1</v>
          </cell>
          <cell r="BL46">
            <v>25442</v>
          </cell>
          <cell r="BM46">
            <v>17224</v>
          </cell>
          <cell r="BN46">
            <v>529</v>
          </cell>
          <cell r="BO46">
            <v>43195</v>
          </cell>
          <cell r="BP46">
            <v>0.58900335687000815</v>
          </cell>
          <cell r="BQ46">
            <v>0.39874985530732726</v>
          </cell>
          <cell r="BR46">
            <v>1.2246787822664661E-2</v>
          </cell>
          <cell r="BS46">
            <v>1</v>
          </cell>
          <cell r="BT46">
            <v>6.630219844131674E-2</v>
          </cell>
          <cell r="BU46">
            <v>4.480632778876352E-2</v>
          </cell>
          <cell r="BV46">
            <v>0.23992090264045599</v>
          </cell>
          <cell r="BW46">
            <v>0.2955682214726067</v>
          </cell>
          <cell r="BX46">
            <v>0.26309177620100033</v>
          </cell>
          <cell r="BY46">
            <v>9.0310573455856691E-2</v>
          </cell>
          <cell r="BZ46">
            <v>1</v>
          </cell>
          <cell r="CA46">
            <v>2850</v>
          </cell>
          <cell r="CB46">
            <v>1926</v>
          </cell>
          <cell r="CC46">
            <v>10313</v>
          </cell>
          <cell r="CD46">
            <v>12705</v>
          </cell>
          <cell r="CE46">
            <v>11309</v>
          </cell>
          <cell r="CF46">
            <v>3882</v>
          </cell>
          <cell r="CG46">
            <v>42985</v>
          </cell>
          <cell r="CH46">
            <v>0.22338806212777276</v>
          </cell>
          <cell r="CI46">
            <v>0.23087324692981809</v>
          </cell>
          <cell r="CJ46">
            <v>1.2864468647937695E-2</v>
          </cell>
          <cell r="CK46">
            <v>0.48021930926448636</v>
          </cell>
          <cell r="CL46">
            <v>5.2654913029985075E-2</v>
          </cell>
          <cell r="CM46">
            <v>1</v>
          </cell>
          <cell r="CN46">
            <v>0.17510500144829583</v>
          </cell>
          <cell r="CO46">
            <v>0.39772617553345563</v>
          </cell>
          <cell r="CP46">
            <v>1.2944144057159409E-2</v>
          </cell>
          <cell r="CQ46">
            <v>0.35555059380129383</v>
          </cell>
          <cell r="CR46">
            <v>5.867408515979531E-2</v>
          </cell>
          <cell r="CS46">
            <v>1</v>
          </cell>
          <cell r="CT46">
            <v>332555</v>
          </cell>
          <cell r="CU46">
            <v>276290</v>
          </cell>
          <cell r="CV46">
            <v>10928</v>
          </cell>
          <cell r="CW46">
            <v>619773</v>
          </cell>
        </row>
        <row r="47">
          <cell r="A47">
            <v>39995</v>
          </cell>
          <cell r="B47">
            <v>2415</v>
          </cell>
          <cell r="C47">
            <v>1610</v>
          </cell>
          <cell r="D47">
            <v>161</v>
          </cell>
          <cell r="E47">
            <v>3795</v>
          </cell>
          <cell r="F47">
            <v>529</v>
          </cell>
          <cell r="G47">
            <v>8510</v>
          </cell>
          <cell r="H47">
            <v>2484</v>
          </cell>
          <cell r="I47">
            <v>6642</v>
          </cell>
          <cell r="J47">
            <v>270</v>
          </cell>
          <cell r="K47">
            <v>4887</v>
          </cell>
          <cell r="L47">
            <v>1080</v>
          </cell>
          <cell r="M47">
            <v>15363</v>
          </cell>
          <cell r="N47">
            <v>14982</v>
          </cell>
          <cell r="O47">
            <v>8510</v>
          </cell>
          <cell r="P47">
            <v>354</v>
          </cell>
          <cell r="Q47">
            <v>23846</v>
          </cell>
          <cell r="R47">
            <v>15363</v>
          </cell>
          <cell r="S47">
            <v>9339</v>
          </cell>
          <cell r="T47">
            <v>297</v>
          </cell>
          <cell r="U47">
            <v>24999</v>
          </cell>
          <cell r="V47">
            <v>2215</v>
          </cell>
          <cell r="W47">
            <v>2062</v>
          </cell>
          <cell r="X47">
            <v>5028</v>
          </cell>
          <cell r="Y47">
            <v>7265</v>
          </cell>
          <cell r="Z47">
            <v>5708</v>
          </cell>
          <cell r="AA47">
            <v>1568</v>
          </cell>
          <cell r="AB47">
            <v>23846</v>
          </cell>
          <cell r="AC47">
            <v>2540</v>
          </cell>
          <cell r="AD47">
            <v>1888</v>
          </cell>
          <cell r="AE47">
            <v>5508</v>
          </cell>
          <cell r="AF47">
            <v>7599</v>
          </cell>
          <cell r="AG47">
            <v>5498</v>
          </cell>
          <cell r="AH47">
            <v>1966</v>
          </cell>
          <cell r="AI47">
            <v>24999</v>
          </cell>
          <cell r="AJ47">
            <v>15120</v>
          </cell>
          <cell r="AK47">
            <v>6691</v>
          </cell>
          <cell r="AL47">
            <v>804</v>
          </cell>
          <cell r="AM47">
            <v>325</v>
          </cell>
          <cell r="AN47">
            <v>413</v>
          </cell>
          <cell r="AO47">
            <v>23</v>
          </cell>
          <cell r="AP47">
            <v>470</v>
          </cell>
          <cell r="AQ47">
            <v>23846</v>
          </cell>
          <cell r="AR47">
            <v>15363</v>
          </cell>
          <cell r="AS47">
            <v>7582</v>
          </cell>
          <cell r="AT47">
            <v>761</v>
          </cell>
          <cell r="AU47">
            <v>275</v>
          </cell>
          <cell r="AV47">
            <v>210</v>
          </cell>
          <cell r="AW47">
            <v>1</v>
          </cell>
          <cell r="AX47">
            <v>807</v>
          </cell>
          <cell r="AY47">
            <v>24999</v>
          </cell>
          <cell r="AZ47">
            <v>0.28378378378378377</v>
          </cell>
          <cell r="BA47">
            <v>0.1891891891891892</v>
          </cell>
          <cell r="BB47">
            <v>1.891891891891892E-2</v>
          </cell>
          <cell r="BC47">
            <v>0.44594594594594594</v>
          </cell>
          <cell r="BD47">
            <v>6.2162162162162166E-2</v>
          </cell>
          <cell r="BE47">
            <v>1</v>
          </cell>
          <cell r="BF47">
            <v>0.16168717047451669</v>
          </cell>
          <cell r="BG47">
            <v>0.43233743409490333</v>
          </cell>
          <cell r="BH47">
            <v>1.7574692442882251E-2</v>
          </cell>
          <cell r="BI47">
            <v>0.3181019332161687</v>
          </cell>
          <cell r="BJ47">
            <v>7.0298769771529004E-2</v>
          </cell>
          <cell r="BK47">
            <v>0.99999999999999989</v>
          </cell>
          <cell r="BL47">
            <v>30345</v>
          </cell>
          <cell r="BM47">
            <v>17849</v>
          </cell>
          <cell r="BN47">
            <v>651</v>
          </cell>
          <cell r="BO47">
            <v>48845</v>
          </cell>
          <cell r="BP47">
            <v>0.62125089569044933</v>
          </cell>
          <cell r="BQ47">
            <v>0.36542123042276592</v>
          </cell>
          <cell r="BR47">
            <v>1.3327873886784728E-2</v>
          </cell>
          <cell r="BS47">
            <v>0.99999999999999989</v>
          </cell>
          <cell r="BT47">
            <v>9.734875626983315E-2</v>
          </cell>
          <cell r="BU47">
            <v>8.0868052001228374E-2</v>
          </cell>
          <cell r="BV47">
            <v>0.2157027331354284</v>
          </cell>
          <cell r="BW47">
            <v>0.30430955061930598</v>
          </cell>
          <cell r="BX47">
            <v>0.22941959258880132</v>
          </cell>
          <cell r="BY47">
            <v>7.2351315385402806E-2</v>
          </cell>
          <cell r="BZ47">
            <v>1</v>
          </cell>
          <cell r="CA47">
            <v>4755</v>
          </cell>
          <cell r="CB47">
            <v>3950</v>
          </cell>
          <cell r="CC47">
            <v>10536</v>
          </cell>
          <cell r="CD47">
            <v>14864</v>
          </cell>
          <cell r="CE47">
            <v>11206</v>
          </cell>
          <cell r="CF47">
            <v>3534</v>
          </cell>
          <cell r="CG47">
            <v>48845</v>
          </cell>
          <cell r="CH47">
            <v>0.22324315505324671</v>
          </cell>
          <cell r="CI47">
            <v>0.2295912313488179</v>
          </cell>
          <cell r="CJ47">
            <v>1.30372875322595E-2</v>
          </cell>
          <cell r="CK47">
            <v>0.48127465812346121</v>
          </cell>
          <cell r="CL47">
            <v>5.2853667942214709E-2</v>
          </cell>
          <cell r="CM47">
            <v>1</v>
          </cell>
          <cell r="CN47">
            <v>0.17397926058965943</v>
          </cell>
          <cell r="CO47">
            <v>0.39739816876710332</v>
          </cell>
          <cell r="CP47">
            <v>1.2105068352679195E-2</v>
          </cell>
          <cell r="CQ47">
            <v>0.35810372132251667</v>
          </cell>
          <cell r="CR47">
            <v>5.8413780968041409E-2</v>
          </cell>
          <cell r="CS47">
            <v>1</v>
          </cell>
          <cell r="CT47">
            <v>330450</v>
          </cell>
          <cell r="CU47">
            <v>275198</v>
          </cell>
          <cell r="CV47">
            <v>10682</v>
          </cell>
          <cell r="CW47">
            <v>616330</v>
          </cell>
        </row>
        <row r="48">
          <cell r="A48">
            <v>40026</v>
          </cell>
          <cell r="B48">
            <v>2835</v>
          </cell>
          <cell r="C48">
            <v>1470</v>
          </cell>
          <cell r="D48">
            <v>84</v>
          </cell>
          <cell r="E48">
            <v>3864</v>
          </cell>
          <cell r="F48">
            <v>336</v>
          </cell>
          <cell r="G48">
            <v>8589</v>
          </cell>
          <cell r="H48">
            <v>2825</v>
          </cell>
          <cell r="I48">
            <v>6350</v>
          </cell>
          <cell r="J48">
            <v>175</v>
          </cell>
          <cell r="K48">
            <v>4225</v>
          </cell>
          <cell r="L48">
            <v>875</v>
          </cell>
          <cell r="M48">
            <v>14450</v>
          </cell>
          <cell r="N48">
            <v>14720</v>
          </cell>
          <cell r="O48">
            <v>8822</v>
          </cell>
          <cell r="P48">
            <v>346</v>
          </cell>
          <cell r="Q48">
            <v>23888</v>
          </cell>
          <cell r="R48">
            <v>14207</v>
          </cell>
          <cell r="S48">
            <v>9285</v>
          </cell>
          <cell r="T48">
            <v>396</v>
          </cell>
          <cell r="U48">
            <v>23888</v>
          </cell>
          <cell r="V48">
            <v>1923</v>
          </cell>
          <cell r="W48">
            <v>583</v>
          </cell>
          <cell r="X48">
            <v>5753</v>
          </cell>
          <cell r="Y48">
            <v>7092</v>
          </cell>
          <cell r="Z48">
            <v>5699</v>
          </cell>
          <cell r="AA48">
            <v>2393</v>
          </cell>
          <cell r="AB48">
            <v>23443</v>
          </cell>
          <cell r="AC48">
            <v>1893</v>
          </cell>
          <cell r="AD48">
            <v>1055</v>
          </cell>
          <cell r="AE48">
            <v>5869</v>
          </cell>
          <cell r="AF48">
            <v>6861</v>
          </cell>
          <cell r="AG48">
            <v>6512</v>
          </cell>
          <cell r="AH48">
            <v>1863</v>
          </cell>
          <cell r="AI48">
            <v>24053</v>
          </cell>
          <cell r="AJ48">
            <v>14571</v>
          </cell>
          <cell r="AK48">
            <v>7087</v>
          </cell>
          <cell r="AL48">
            <v>682</v>
          </cell>
          <cell r="AM48">
            <v>129</v>
          </cell>
          <cell r="AN48">
            <v>271</v>
          </cell>
          <cell r="AO48">
            <v>12</v>
          </cell>
          <cell r="AP48">
            <v>691</v>
          </cell>
          <cell r="AQ48">
            <v>23443</v>
          </cell>
          <cell r="AR48">
            <v>14450</v>
          </cell>
          <cell r="AS48">
            <v>7259</v>
          </cell>
          <cell r="AT48">
            <v>935</v>
          </cell>
          <cell r="AU48">
            <v>325</v>
          </cell>
          <cell r="AV48">
            <v>450</v>
          </cell>
          <cell r="AW48">
            <v>65</v>
          </cell>
          <cell r="AX48">
            <v>569</v>
          </cell>
          <cell r="AY48">
            <v>24053</v>
          </cell>
          <cell r="AZ48">
            <v>0.33007334963325186</v>
          </cell>
          <cell r="BA48">
            <v>0.17114914425427874</v>
          </cell>
          <cell r="BB48">
            <v>9.7799511002444987E-3</v>
          </cell>
          <cell r="BC48">
            <v>0.44987775061124696</v>
          </cell>
          <cell r="BD48">
            <v>3.9119804400977995E-2</v>
          </cell>
          <cell r="BE48">
            <v>1</v>
          </cell>
          <cell r="BF48">
            <v>0.19550173010380623</v>
          </cell>
          <cell r="BG48">
            <v>0.43944636678200694</v>
          </cell>
          <cell r="BH48">
            <v>1.2110726643598616E-2</v>
          </cell>
          <cell r="BI48">
            <v>0.29238754325259514</v>
          </cell>
          <cell r="BJ48">
            <v>6.0553633217993078E-2</v>
          </cell>
          <cell r="BK48">
            <v>1</v>
          </cell>
          <cell r="BL48">
            <v>28927</v>
          </cell>
          <cell r="BM48">
            <v>18107</v>
          </cell>
          <cell r="BN48">
            <v>742</v>
          </cell>
          <cell r="BO48">
            <v>47776</v>
          </cell>
          <cell r="BP48">
            <v>0.60547136637642329</v>
          </cell>
          <cell r="BQ48">
            <v>0.37899782317481578</v>
          </cell>
          <cell r="BR48">
            <v>1.5530810448760883E-2</v>
          </cell>
          <cell r="BS48">
            <v>1</v>
          </cell>
          <cell r="BT48">
            <v>8.0343607882769077E-2</v>
          </cell>
          <cell r="BU48">
            <v>3.4487114704396159E-2</v>
          </cell>
          <cell r="BV48">
            <v>0.24469429004547752</v>
          </cell>
          <cell r="BW48">
            <v>0.2937721071248105</v>
          </cell>
          <cell r="BX48">
            <v>0.25709533434394477</v>
          </cell>
          <cell r="BY48">
            <v>8.9607545898601981E-2</v>
          </cell>
          <cell r="BZ48">
            <v>1</v>
          </cell>
          <cell r="CA48">
            <v>3816</v>
          </cell>
          <cell r="CB48">
            <v>1638</v>
          </cell>
          <cell r="CC48">
            <v>11622</v>
          </cell>
          <cell r="CD48">
            <v>13953</v>
          </cell>
          <cell r="CE48">
            <v>12211</v>
          </cell>
          <cell r="CF48">
            <v>4256</v>
          </cell>
          <cell r="CG48">
            <v>47496</v>
          </cell>
          <cell r="CH48">
            <v>0.22482975844553379</v>
          </cell>
          <cell r="CI48">
            <v>0.22871148770046359</v>
          </cell>
          <cell r="CJ48">
            <v>1.2318020835643886E-2</v>
          </cell>
          <cell r="CK48">
            <v>0.48319026388365166</v>
          </cell>
          <cell r="CL48">
            <v>5.0950469134707098E-2</v>
          </cell>
          <cell r="CM48">
            <v>1</v>
          </cell>
          <cell r="CN48">
            <v>0.17096446947193217</v>
          </cell>
          <cell r="CO48">
            <v>0.39978374306732517</v>
          </cell>
          <cell r="CP48">
            <v>1.2392251198221347E-2</v>
          </cell>
          <cell r="CQ48">
            <v>0.35922341892491144</v>
          </cell>
          <cell r="CR48">
            <v>5.7636117337609878E-2</v>
          </cell>
          <cell r="CS48">
            <v>1</v>
          </cell>
          <cell r="CT48">
            <v>330498</v>
          </cell>
          <cell r="CU48">
            <v>276280</v>
          </cell>
          <cell r="CV48">
            <v>10494</v>
          </cell>
          <cell r="CW48">
            <v>617272</v>
          </cell>
        </row>
        <row r="49">
          <cell r="A49">
            <v>40057</v>
          </cell>
          <cell r="B49">
            <v>2814</v>
          </cell>
          <cell r="C49">
            <v>2604</v>
          </cell>
          <cell r="D49">
            <v>168</v>
          </cell>
          <cell r="E49">
            <v>4956</v>
          </cell>
          <cell r="F49">
            <v>546</v>
          </cell>
          <cell r="G49">
            <v>11088</v>
          </cell>
          <cell r="H49">
            <v>2575</v>
          </cell>
          <cell r="I49">
            <v>6300</v>
          </cell>
          <cell r="J49">
            <v>150</v>
          </cell>
          <cell r="K49">
            <v>4875</v>
          </cell>
          <cell r="L49">
            <v>850</v>
          </cell>
          <cell r="M49">
            <v>14750</v>
          </cell>
          <cell r="N49">
            <v>13500</v>
          </cell>
          <cell r="O49">
            <v>11155</v>
          </cell>
          <cell r="P49">
            <v>312</v>
          </cell>
          <cell r="Q49">
            <v>24967</v>
          </cell>
          <cell r="R49">
            <v>14670</v>
          </cell>
          <cell r="S49">
            <v>9941</v>
          </cell>
          <cell r="T49">
            <v>256</v>
          </cell>
          <cell r="U49">
            <v>24867</v>
          </cell>
          <cell r="V49">
            <v>1751</v>
          </cell>
          <cell r="W49">
            <v>1198</v>
          </cell>
          <cell r="X49">
            <v>5497</v>
          </cell>
          <cell r="Y49">
            <v>7301</v>
          </cell>
          <cell r="Z49">
            <v>6333</v>
          </cell>
          <cell r="AA49">
            <v>2526</v>
          </cell>
          <cell r="AB49">
            <v>24606</v>
          </cell>
          <cell r="AC49">
            <v>2141</v>
          </cell>
          <cell r="AD49">
            <v>1118</v>
          </cell>
          <cell r="AE49">
            <v>6113</v>
          </cell>
          <cell r="AF49">
            <v>7856</v>
          </cell>
          <cell r="AG49">
            <v>5741</v>
          </cell>
          <cell r="AH49">
            <v>2050</v>
          </cell>
          <cell r="AI49">
            <v>25019</v>
          </cell>
          <cell r="AJ49">
            <v>13353</v>
          </cell>
          <cell r="AK49">
            <v>9475</v>
          </cell>
          <cell r="AL49">
            <v>728</v>
          </cell>
          <cell r="AM49">
            <v>213</v>
          </cell>
          <cell r="AN49">
            <v>268</v>
          </cell>
          <cell r="AO49">
            <v>90</v>
          </cell>
          <cell r="AP49">
            <v>479</v>
          </cell>
          <cell r="AQ49">
            <v>24606</v>
          </cell>
          <cell r="AR49">
            <v>14750</v>
          </cell>
          <cell r="AS49">
            <v>8433</v>
          </cell>
          <cell r="AT49">
            <v>508</v>
          </cell>
          <cell r="AU49">
            <v>159</v>
          </cell>
          <cell r="AV49">
            <v>285</v>
          </cell>
          <cell r="AW49">
            <v>95</v>
          </cell>
          <cell r="AX49">
            <v>822</v>
          </cell>
          <cell r="AY49">
            <v>25052</v>
          </cell>
          <cell r="AZ49">
            <v>0.25378787878787878</v>
          </cell>
          <cell r="BA49">
            <v>0.23484848484848486</v>
          </cell>
          <cell r="BB49">
            <v>1.5151515151515152E-2</v>
          </cell>
          <cell r="BC49">
            <v>0.44696969696969696</v>
          </cell>
          <cell r="BD49">
            <v>4.924242424242424E-2</v>
          </cell>
          <cell r="BE49">
            <v>0.99999999999999989</v>
          </cell>
          <cell r="BF49">
            <v>0.17457627118644067</v>
          </cell>
          <cell r="BG49">
            <v>0.42711864406779659</v>
          </cell>
          <cell r="BH49">
            <v>1.0169491525423728E-2</v>
          </cell>
          <cell r="BI49">
            <v>0.33050847457627119</v>
          </cell>
          <cell r="BJ49">
            <v>5.7627118644067797E-2</v>
          </cell>
          <cell r="BK49">
            <v>0.99999999999999989</v>
          </cell>
          <cell r="BL49">
            <v>28170</v>
          </cell>
          <cell r="BM49">
            <v>21096</v>
          </cell>
          <cell r="BN49">
            <v>568</v>
          </cell>
          <cell r="BO49">
            <v>49834</v>
          </cell>
          <cell r="BP49">
            <v>0.5652767187061043</v>
          </cell>
          <cell r="BQ49">
            <v>0.42332544046233495</v>
          </cell>
          <cell r="BR49">
            <v>1.1397840831560781E-2</v>
          </cell>
          <cell r="BS49">
            <v>1</v>
          </cell>
          <cell r="BT49">
            <v>7.8428211586901761E-2</v>
          </cell>
          <cell r="BU49">
            <v>4.6670025188916879E-2</v>
          </cell>
          <cell r="BV49">
            <v>0.23395465994962217</v>
          </cell>
          <cell r="BW49">
            <v>0.30543073047858943</v>
          </cell>
          <cell r="BX49">
            <v>0.24330478589420654</v>
          </cell>
          <cell r="BY49">
            <v>9.2211586901763218E-2</v>
          </cell>
          <cell r="BZ49">
            <v>1</v>
          </cell>
          <cell r="CA49">
            <v>3892</v>
          </cell>
          <cell r="CB49">
            <v>2316</v>
          </cell>
          <cell r="CC49">
            <v>11610</v>
          </cell>
          <cell r="CD49">
            <v>15157</v>
          </cell>
          <cell r="CE49">
            <v>12074</v>
          </cell>
          <cell r="CF49">
            <v>4576</v>
          </cell>
          <cell r="CG49">
            <v>49625</v>
          </cell>
          <cell r="CH49">
            <v>0.22495847055052021</v>
          </cell>
          <cell r="CI49">
            <v>0.22876169381866931</v>
          </cell>
          <cell r="CJ49">
            <v>1.2021682744149447E-2</v>
          </cell>
          <cell r="CK49">
            <v>0.4832570745781482</v>
          </cell>
          <cell r="CL49">
            <v>5.1001078308512811E-2</v>
          </cell>
          <cell r="CM49">
            <v>1</v>
          </cell>
          <cell r="CN49">
            <v>0.16873505287688159</v>
          </cell>
          <cell r="CO49">
            <v>0.39945441089220945</v>
          </cell>
          <cell r="CP49">
            <v>1.2239056106377643E-2</v>
          </cell>
          <cell r="CQ49">
            <v>0.36261491317671091</v>
          </cell>
          <cell r="CR49">
            <v>5.6956566947820399E-2</v>
          </cell>
          <cell r="CS49">
            <v>1</v>
          </cell>
          <cell r="CT49">
            <v>328338</v>
          </cell>
          <cell r="CU49">
            <v>279963</v>
          </cell>
          <cell r="CV49">
            <v>10150</v>
          </cell>
          <cell r="CW49">
            <v>618451</v>
          </cell>
        </row>
        <row r="50">
          <cell r="A50">
            <v>40087</v>
          </cell>
          <cell r="B50">
            <v>2622</v>
          </cell>
          <cell r="C50">
            <v>2162</v>
          </cell>
          <cell r="D50">
            <v>253</v>
          </cell>
          <cell r="E50">
            <v>5336</v>
          </cell>
          <cell r="F50">
            <v>414</v>
          </cell>
          <cell r="G50">
            <v>10787</v>
          </cell>
          <cell r="H50">
            <v>2673</v>
          </cell>
          <cell r="I50">
            <v>7182</v>
          </cell>
          <cell r="J50">
            <v>162</v>
          </cell>
          <cell r="K50">
            <v>5238</v>
          </cell>
          <cell r="L50">
            <v>1107</v>
          </cell>
          <cell r="M50">
            <v>16362</v>
          </cell>
          <cell r="N50">
            <v>17877</v>
          </cell>
          <cell r="O50">
            <v>10717</v>
          </cell>
          <cell r="P50">
            <v>304</v>
          </cell>
          <cell r="Q50">
            <v>28898</v>
          </cell>
          <cell r="R50">
            <v>16290</v>
          </cell>
          <cell r="S50">
            <v>10919</v>
          </cell>
          <cell r="T50">
            <v>295</v>
          </cell>
          <cell r="U50">
            <v>27504</v>
          </cell>
          <cell r="V50">
            <v>2625</v>
          </cell>
          <cell r="W50">
            <v>1839</v>
          </cell>
          <cell r="X50">
            <v>5422</v>
          </cell>
          <cell r="Y50">
            <v>8821</v>
          </cell>
          <cell r="Z50">
            <v>7446</v>
          </cell>
          <cell r="AA50">
            <v>2428</v>
          </cell>
          <cell r="AB50">
            <v>28581</v>
          </cell>
          <cell r="AC50">
            <v>2172</v>
          </cell>
          <cell r="AD50">
            <v>1510</v>
          </cell>
          <cell r="AE50">
            <v>5332</v>
          </cell>
          <cell r="AF50">
            <v>8645</v>
          </cell>
          <cell r="AG50">
            <v>7558</v>
          </cell>
          <cell r="AH50">
            <v>2429</v>
          </cell>
          <cell r="AI50">
            <v>27646</v>
          </cell>
          <cell r="AJ50">
            <v>17605</v>
          </cell>
          <cell r="AK50">
            <v>8577</v>
          </cell>
          <cell r="AL50">
            <v>1035</v>
          </cell>
          <cell r="AM50">
            <v>190</v>
          </cell>
          <cell r="AN50">
            <v>387</v>
          </cell>
          <cell r="AO50">
            <v>28</v>
          </cell>
          <cell r="AP50">
            <v>759</v>
          </cell>
          <cell r="AQ50">
            <v>28581</v>
          </cell>
          <cell r="AR50">
            <v>16362</v>
          </cell>
          <cell r="AS50">
            <v>9229</v>
          </cell>
          <cell r="AT50">
            <v>613</v>
          </cell>
          <cell r="AU50">
            <v>503</v>
          </cell>
          <cell r="AV50">
            <v>236</v>
          </cell>
          <cell r="AW50">
            <v>33</v>
          </cell>
          <cell r="AX50">
            <v>670</v>
          </cell>
          <cell r="AY50">
            <v>27646</v>
          </cell>
          <cell r="AZ50">
            <v>0.24307036247334754</v>
          </cell>
          <cell r="BA50">
            <v>0.20042643923240938</v>
          </cell>
          <cell r="BB50">
            <v>2.3454157782515993E-2</v>
          </cell>
          <cell r="BC50">
            <v>0.49466950959488271</v>
          </cell>
          <cell r="BD50">
            <v>3.8379530916844352E-2</v>
          </cell>
          <cell r="BE50">
            <v>0.99999999999999989</v>
          </cell>
          <cell r="BF50">
            <v>0.16336633663366337</v>
          </cell>
          <cell r="BG50">
            <v>0.43894389438943893</v>
          </cell>
          <cell r="BH50">
            <v>9.9009900990099011E-3</v>
          </cell>
          <cell r="BI50">
            <v>0.32013201320132012</v>
          </cell>
          <cell r="BJ50">
            <v>6.7656765676567657E-2</v>
          </cell>
          <cell r="BK50">
            <v>1</v>
          </cell>
          <cell r="BL50">
            <v>34167</v>
          </cell>
          <cell r="BM50">
            <v>21636</v>
          </cell>
          <cell r="BN50">
            <v>599</v>
          </cell>
          <cell r="BO50">
            <v>56402</v>
          </cell>
          <cell r="BP50">
            <v>0.60577639090812385</v>
          </cell>
          <cell r="BQ50">
            <v>0.38360341831849937</v>
          </cell>
          <cell r="BR50">
            <v>1.0620190773376831E-2</v>
          </cell>
          <cell r="BS50">
            <v>1</v>
          </cell>
          <cell r="BT50">
            <v>8.5314884308250488E-2</v>
          </cell>
          <cell r="BU50">
            <v>5.956213207178046E-2</v>
          </cell>
          <cell r="BV50">
            <v>0.19126042648549629</v>
          </cell>
          <cell r="BW50">
            <v>0.3106336813274761</v>
          </cell>
          <cell r="BX50">
            <v>0.26684688850552224</v>
          </cell>
          <cell r="BY50">
            <v>8.6381987301474381E-2</v>
          </cell>
          <cell r="BZ50">
            <v>1</v>
          </cell>
          <cell r="CA50">
            <v>4797</v>
          </cell>
          <cell r="CB50">
            <v>3349</v>
          </cell>
          <cell r="CC50">
            <v>10754</v>
          </cell>
          <cell r="CD50">
            <v>17466</v>
          </cell>
          <cell r="CE50">
            <v>15004</v>
          </cell>
          <cell r="CF50">
            <v>4857</v>
          </cell>
          <cell r="CG50">
            <v>56227</v>
          </cell>
          <cell r="CH50">
            <v>0.22055163159147806</v>
          </cell>
          <cell r="CI50">
            <v>0.22757869371676756</v>
          </cell>
          <cell r="CJ50">
            <v>1.3210011038403543E-2</v>
          </cell>
          <cell r="CK50">
            <v>0.48811387592257244</v>
          </cell>
          <cell r="CL50">
            <v>5.0545787730778391E-2</v>
          </cell>
          <cell r="CM50">
            <v>1</v>
          </cell>
          <cell r="CN50">
            <v>0.16879767327004336</v>
          </cell>
          <cell r="CO50">
            <v>0.39811715353612953</v>
          </cell>
          <cell r="CP50">
            <v>1.1822666105715E-2</v>
          </cell>
          <cell r="CQ50">
            <v>0.3626857390233344</v>
          </cell>
          <cell r="CR50">
            <v>5.8576768064777726E-2</v>
          </cell>
          <cell r="CS50">
            <v>1</v>
          </cell>
          <cell r="CT50">
            <v>329357</v>
          </cell>
          <cell r="CU50">
            <v>282123</v>
          </cell>
          <cell r="CV50">
            <v>9961</v>
          </cell>
          <cell r="CW50">
            <v>621441</v>
          </cell>
        </row>
        <row r="51">
          <cell r="A51">
            <v>40118</v>
          </cell>
          <cell r="B51">
            <v>3496</v>
          </cell>
          <cell r="C51">
            <v>2599</v>
          </cell>
          <cell r="D51">
            <v>92</v>
          </cell>
          <cell r="E51">
            <v>4669</v>
          </cell>
          <cell r="F51">
            <v>713</v>
          </cell>
          <cell r="G51">
            <v>11569</v>
          </cell>
          <cell r="H51">
            <v>2565</v>
          </cell>
          <cell r="I51">
            <v>5184</v>
          </cell>
          <cell r="J51">
            <v>216</v>
          </cell>
          <cell r="K51">
            <v>4644</v>
          </cell>
          <cell r="L51">
            <v>783</v>
          </cell>
          <cell r="M51">
            <v>13392</v>
          </cell>
          <cell r="N51">
            <v>14347</v>
          </cell>
          <cell r="O51">
            <v>11731</v>
          </cell>
          <cell r="P51">
            <v>303</v>
          </cell>
          <cell r="Q51">
            <v>26381</v>
          </cell>
          <cell r="R51">
            <v>13532</v>
          </cell>
          <cell r="S51">
            <v>11463</v>
          </cell>
          <cell r="T51">
            <v>335</v>
          </cell>
          <cell r="U51">
            <v>25330</v>
          </cell>
          <cell r="V51">
            <v>1711</v>
          </cell>
          <cell r="W51">
            <v>815</v>
          </cell>
          <cell r="X51">
            <v>6256</v>
          </cell>
          <cell r="Y51">
            <v>7423</v>
          </cell>
          <cell r="Z51">
            <v>7294</v>
          </cell>
          <cell r="AA51">
            <v>2695</v>
          </cell>
          <cell r="AB51">
            <v>26194</v>
          </cell>
          <cell r="AC51">
            <v>1642</v>
          </cell>
          <cell r="AD51">
            <v>1118</v>
          </cell>
          <cell r="AE51">
            <v>6089</v>
          </cell>
          <cell r="AF51">
            <v>6813</v>
          </cell>
          <cell r="AG51">
            <v>6875</v>
          </cell>
          <cell r="AH51">
            <v>2509</v>
          </cell>
          <cell r="AI51">
            <v>25046</v>
          </cell>
          <cell r="AJ51">
            <v>14483</v>
          </cell>
          <cell r="AK51">
            <v>8347</v>
          </cell>
          <cell r="AL51">
            <v>1291</v>
          </cell>
          <cell r="AM51">
            <v>513</v>
          </cell>
          <cell r="AN51">
            <v>612</v>
          </cell>
          <cell r="AO51">
            <v>1</v>
          </cell>
          <cell r="AP51">
            <v>947</v>
          </cell>
          <cell r="AQ51">
            <v>26194</v>
          </cell>
          <cell r="AR51">
            <v>13392</v>
          </cell>
          <cell r="AS51">
            <v>8996</v>
          </cell>
          <cell r="AT51">
            <v>1165</v>
          </cell>
          <cell r="AU51">
            <v>305</v>
          </cell>
          <cell r="AV51">
            <v>343</v>
          </cell>
          <cell r="AW51">
            <v>0</v>
          </cell>
          <cell r="AX51">
            <v>845</v>
          </cell>
          <cell r="AY51">
            <v>25046</v>
          </cell>
          <cell r="AZ51">
            <v>0.30218687872763417</v>
          </cell>
          <cell r="BA51">
            <v>0.22465208747514911</v>
          </cell>
          <cell r="BB51">
            <v>7.9522862823061622E-3</v>
          </cell>
          <cell r="BC51">
            <v>0.40357852882703776</v>
          </cell>
          <cell r="BD51">
            <v>6.1630218687872766E-2</v>
          </cell>
          <cell r="BE51">
            <v>1</v>
          </cell>
          <cell r="BF51">
            <v>0.19153225806451613</v>
          </cell>
          <cell r="BG51">
            <v>0.38709677419354838</v>
          </cell>
          <cell r="BH51">
            <v>1.6129032258064516E-2</v>
          </cell>
          <cell r="BI51">
            <v>0.34677419354838712</v>
          </cell>
          <cell r="BJ51">
            <v>5.8467741935483868E-2</v>
          </cell>
          <cell r="BK51">
            <v>1</v>
          </cell>
          <cell r="BL51">
            <v>27879</v>
          </cell>
          <cell r="BM51">
            <v>23194</v>
          </cell>
          <cell r="BN51">
            <v>638</v>
          </cell>
          <cell r="BO51">
            <v>51711</v>
          </cell>
          <cell r="BP51">
            <v>0.5391309392585717</v>
          </cell>
          <cell r="BQ51">
            <v>0.44853126027344281</v>
          </cell>
          <cell r="BR51">
            <v>1.2337800467985535E-2</v>
          </cell>
          <cell r="BS51">
            <v>1</v>
          </cell>
          <cell r="BT51">
            <v>6.5437158469945356E-2</v>
          </cell>
          <cell r="BU51">
            <v>3.7724434035909443E-2</v>
          </cell>
          <cell r="BV51">
            <v>0.24092505854800936</v>
          </cell>
          <cell r="BW51">
            <v>0.27782982045277127</v>
          </cell>
          <cell r="BX51">
            <v>0.2765222482435597</v>
          </cell>
          <cell r="BY51">
            <v>0.10156128024980483</v>
          </cell>
          <cell r="BZ51">
            <v>0.99999999999999989</v>
          </cell>
          <cell r="CA51">
            <v>3353</v>
          </cell>
          <cell r="CB51">
            <v>1933</v>
          </cell>
          <cell r="CC51">
            <v>12345</v>
          </cell>
          <cell r="CD51">
            <v>14236</v>
          </cell>
          <cell r="CE51">
            <v>14169</v>
          </cell>
          <cell r="CF51">
            <v>5204</v>
          </cell>
          <cell r="CG51">
            <v>51240</v>
          </cell>
          <cell r="CH51">
            <v>0.21889946998750376</v>
          </cell>
          <cell r="CI51">
            <v>0.2295643555823674</v>
          </cell>
          <cell r="CJ51">
            <v>1.2704500078999153E-2</v>
          </cell>
          <cell r="CK51">
            <v>0.4876617687192083</v>
          </cell>
          <cell r="CL51">
            <v>5.1169905631921406E-2</v>
          </cell>
          <cell r="CM51">
            <v>1</v>
          </cell>
          <cell r="CN51">
            <v>0.16940691997971541</v>
          </cell>
          <cell r="CO51">
            <v>0.39438874327156309</v>
          </cell>
          <cell r="CP51">
            <v>1.1578104856694221E-2</v>
          </cell>
          <cell r="CQ51">
            <v>0.36591088219660173</v>
          </cell>
          <cell r="CR51">
            <v>5.8715349695425578E-2</v>
          </cell>
          <cell r="CS51">
            <v>1</v>
          </cell>
          <cell r="CT51">
            <v>329085</v>
          </cell>
          <cell r="CU51">
            <v>283524</v>
          </cell>
          <cell r="CV51">
            <v>9727</v>
          </cell>
          <cell r="CW51">
            <v>622336</v>
          </cell>
        </row>
        <row r="52">
          <cell r="A52">
            <v>40148</v>
          </cell>
          <cell r="B52">
            <v>2079</v>
          </cell>
          <cell r="C52">
            <v>6480</v>
          </cell>
          <cell r="D52">
            <v>135</v>
          </cell>
          <cell r="E52">
            <v>12123</v>
          </cell>
          <cell r="F52">
            <v>783</v>
          </cell>
          <cell r="G52">
            <v>21600</v>
          </cell>
          <cell r="H52">
            <v>1488</v>
          </cell>
          <cell r="I52">
            <v>5022</v>
          </cell>
          <cell r="J52">
            <v>93</v>
          </cell>
          <cell r="K52">
            <v>7564</v>
          </cell>
          <cell r="L52">
            <v>992</v>
          </cell>
          <cell r="M52">
            <v>15159</v>
          </cell>
          <cell r="N52">
            <v>10106</v>
          </cell>
          <cell r="O52">
            <v>22400</v>
          </cell>
          <cell r="P52">
            <v>391</v>
          </cell>
          <cell r="Q52">
            <v>32897</v>
          </cell>
          <cell r="R52">
            <v>15441</v>
          </cell>
          <cell r="S52">
            <v>11658</v>
          </cell>
          <cell r="T52">
            <v>453</v>
          </cell>
          <cell r="U52">
            <v>27552</v>
          </cell>
          <cell r="V52">
            <v>3364</v>
          </cell>
          <cell r="W52">
            <v>2615</v>
          </cell>
          <cell r="X52">
            <v>8067</v>
          </cell>
          <cell r="Y52">
            <v>8824</v>
          </cell>
          <cell r="Z52">
            <v>7738</v>
          </cell>
          <cell r="AA52">
            <v>1706</v>
          </cell>
          <cell r="AB52">
            <v>32314</v>
          </cell>
          <cell r="AC52">
            <v>2836</v>
          </cell>
          <cell r="AD52">
            <v>2377</v>
          </cell>
          <cell r="AE52">
            <v>7264</v>
          </cell>
          <cell r="AF52">
            <v>7635</v>
          </cell>
          <cell r="AG52">
            <v>5279</v>
          </cell>
          <cell r="AH52">
            <v>2246</v>
          </cell>
          <cell r="AI52">
            <v>27637</v>
          </cell>
          <cell r="AJ52">
            <v>10593</v>
          </cell>
          <cell r="AK52">
            <v>17112</v>
          </cell>
          <cell r="AL52">
            <v>2188</v>
          </cell>
          <cell r="AM52">
            <v>607</v>
          </cell>
          <cell r="AN52">
            <v>753</v>
          </cell>
          <cell r="AO52">
            <v>0</v>
          </cell>
          <cell r="AP52">
            <v>1061</v>
          </cell>
          <cell r="AQ52">
            <v>32314</v>
          </cell>
          <cell r="AR52">
            <v>15159</v>
          </cell>
          <cell r="AS52">
            <v>8991</v>
          </cell>
          <cell r="AT52">
            <v>1284</v>
          </cell>
          <cell r="AU52">
            <v>162</v>
          </cell>
          <cell r="AV52">
            <v>835</v>
          </cell>
          <cell r="AW52">
            <v>37</v>
          </cell>
          <cell r="AX52">
            <v>1169</v>
          </cell>
          <cell r="AY52">
            <v>27637</v>
          </cell>
          <cell r="AZ52">
            <v>9.6250000000000002E-2</v>
          </cell>
          <cell r="BA52">
            <v>0.3</v>
          </cell>
          <cell r="BB52">
            <v>6.2500000000000003E-3</v>
          </cell>
          <cell r="BC52">
            <v>0.56125000000000003</v>
          </cell>
          <cell r="BD52">
            <v>3.6249999999999998E-2</v>
          </cell>
          <cell r="BE52">
            <v>1</v>
          </cell>
          <cell r="BF52">
            <v>9.815950920245399E-2</v>
          </cell>
          <cell r="BG52">
            <v>0.33128834355828218</v>
          </cell>
          <cell r="BH52">
            <v>6.1349693251533744E-3</v>
          </cell>
          <cell r="BI52">
            <v>0.49897750511247446</v>
          </cell>
          <cell r="BJ52">
            <v>6.5439672801635998E-2</v>
          </cell>
          <cell r="BK52">
            <v>1</v>
          </cell>
          <cell r="BL52">
            <v>25547</v>
          </cell>
          <cell r="BM52">
            <v>34058</v>
          </cell>
          <cell r="BN52">
            <v>844</v>
          </cell>
          <cell r="BO52">
            <v>60449</v>
          </cell>
          <cell r="BP52">
            <v>0.42262072160002645</v>
          </cell>
          <cell r="BQ52">
            <v>0.56341709540273621</v>
          </cell>
          <cell r="BR52">
            <v>1.3962182997237341E-2</v>
          </cell>
          <cell r="BS52">
            <v>1</v>
          </cell>
          <cell r="BT52">
            <v>0.10341779119614351</v>
          </cell>
          <cell r="BU52">
            <v>8.3268002201798141E-2</v>
          </cell>
          <cell r="BV52">
            <v>0.25572550916581877</v>
          </cell>
          <cell r="BW52">
            <v>0.27454087504795582</v>
          </cell>
          <cell r="BX52">
            <v>0.21712732064519358</v>
          </cell>
          <cell r="BY52">
            <v>6.5920501743090193E-2</v>
          </cell>
          <cell r="BZ52">
            <v>1</v>
          </cell>
          <cell r="CA52">
            <v>6200</v>
          </cell>
          <cell r="CB52">
            <v>4992</v>
          </cell>
          <cell r="CC52">
            <v>15331</v>
          </cell>
          <cell r="CD52">
            <v>16459</v>
          </cell>
          <cell r="CE52">
            <v>13017</v>
          </cell>
          <cell r="CF52">
            <v>3952</v>
          </cell>
          <cell r="CG52">
            <v>59951</v>
          </cell>
          <cell r="CH52">
            <v>0.21919401217861975</v>
          </cell>
          <cell r="CI52">
            <v>0.23460757780784844</v>
          </cell>
          <cell r="CJ52">
            <v>1.3038452864230943E-2</v>
          </cell>
          <cell r="CK52">
            <v>0.48446662156066755</v>
          </cell>
          <cell r="CL52">
            <v>4.8693335588633285E-2</v>
          </cell>
          <cell r="CM52">
            <v>1</v>
          </cell>
          <cell r="CN52">
            <v>0.17103422892896578</v>
          </cell>
          <cell r="CO52">
            <v>0.39273095325726903</v>
          </cell>
          <cell r="CP52">
            <v>1.1624340571708993E-2</v>
          </cell>
          <cell r="CQ52">
            <v>0.36528033370138635</v>
          </cell>
          <cell r="CR52">
            <v>5.9330143540669858E-2</v>
          </cell>
          <cell r="CS52">
            <v>1</v>
          </cell>
          <cell r="CT52">
            <v>328142</v>
          </cell>
          <cell r="CU52">
            <v>287110</v>
          </cell>
          <cell r="CV52">
            <v>9505</v>
          </cell>
          <cell r="CW52">
            <v>624757</v>
          </cell>
        </row>
        <row r="53">
          <cell r="A53">
            <v>40179</v>
          </cell>
          <cell r="B53">
            <v>2001</v>
          </cell>
          <cell r="C53">
            <v>3915</v>
          </cell>
          <cell r="D53">
            <v>87</v>
          </cell>
          <cell r="E53">
            <v>6322</v>
          </cell>
          <cell r="F53">
            <v>609</v>
          </cell>
          <cell r="G53">
            <v>12934</v>
          </cell>
          <cell r="H53">
            <v>1518</v>
          </cell>
          <cell r="I53">
            <v>4554</v>
          </cell>
          <cell r="J53">
            <v>0</v>
          </cell>
          <cell r="K53">
            <v>3630</v>
          </cell>
          <cell r="L53">
            <v>297</v>
          </cell>
          <cell r="M53">
            <v>9999</v>
          </cell>
          <cell r="N53">
            <v>16383</v>
          </cell>
          <cell r="O53">
            <v>13340</v>
          </cell>
          <cell r="P53">
            <v>457</v>
          </cell>
          <cell r="Q53">
            <v>30180</v>
          </cell>
          <cell r="R53">
            <v>9905</v>
          </cell>
          <cell r="S53">
            <v>21929</v>
          </cell>
          <cell r="T53">
            <v>586</v>
          </cell>
          <cell r="U53">
            <v>32420</v>
          </cell>
          <cell r="V53">
            <v>3453</v>
          </cell>
          <cell r="W53">
            <v>2935</v>
          </cell>
          <cell r="X53">
            <v>7314</v>
          </cell>
          <cell r="Y53">
            <v>6771</v>
          </cell>
          <cell r="Z53">
            <v>6549</v>
          </cell>
          <cell r="AA53">
            <v>2359</v>
          </cell>
          <cell r="AB53">
            <v>29381</v>
          </cell>
          <cell r="AC53">
            <v>3706</v>
          </cell>
          <cell r="AD53">
            <v>3237</v>
          </cell>
          <cell r="AE53">
            <v>8680</v>
          </cell>
          <cell r="AF53">
            <v>8608</v>
          </cell>
          <cell r="AG53">
            <v>6157</v>
          </cell>
          <cell r="AH53">
            <v>2037</v>
          </cell>
          <cell r="AI53">
            <v>32425</v>
          </cell>
          <cell r="AJ53">
            <v>16106</v>
          </cell>
          <cell r="AK53">
            <v>9441</v>
          </cell>
          <cell r="AL53">
            <v>1814</v>
          </cell>
          <cell r="AM53">
            <v>823</v>
          </cell>
          <cell r="AN53">
            <v>449</v>
          </cell>
          <cell r="AO53">
            <v>5</v>
          </cell>
          <cell r="AP53">
            <v>743</v>
          </cell>
          <cell r="AQ53">
            <v>29381</v>
          </cell>
          <cell r="AR53">
            <v>9999</v>
          </cell>
          <cell r="AS53">
            <v>17513</v>
          </cell>
          <cell r="AT53">
            <v>1779</v>
          </cell>
          <cell r="AU53">
            <v>867</v>
          </cell>
          <cell r="AV53">
            <v>446</v>
          </cell>
          <cell r="AW53">
            <v>0</v>
          </cell>
          <cell r="AX53">
            <v>1821</v>
          </cell>
          <cell r="AY53">
            <v>32425</v>
          </cell>
          <cell r="AZ53">
            <v>0.1547085201793722</v>
          </cell>
          <cell r="BA53">
            <v>0.30269058295964124</v>
          </cell>
          <cell r="BB53">
            <v>6.7264573991031393E-3</v>
          </cell>
          <cell r="BC53">
            <v>0.48878923766816146</v>
          </cell>
          <cell r="BD53">
            <v>4.708520179372197E-2</v>
          </cell>
          <cell r="BE53">
            <v>1</v>
          </cell>
          <cell r="BF53">
            <v>0.15181518151815182</v>
          </cell>
          <cell r="BG53">
            <v>0.45544554455445546</v>
          </cell>
          <cell r="BH53">
            <v>0</v>
          </cell>
          <cell r="BI53">
            <v>0.36303630363036304</v>
          </cell>
          <cell r="BJ53">
            <v>2.9702970297029702E-2</v>
          </cell>
          <cell r="BK53">
            <v>1</v>
          </cell>
          <cell r="BL53">
            <v>26288</v>
          </cell>
          <cell r="BM53">
            <v>35269</v>
          </cell>
          <cell r="BN53">
            <v>1043</v>
          </cell>
          <cell r="BO53">
            <v>62600</v>
          </cell>
          <cell r="BP53">
            <v>0.41993610223642175</v>
          </cell>
          <cell r="BQ53">
            <v>0.56340255591054311</v>
          </cell>
          <cell r="BR53">
            <v>1.6661341853035142E-2</v>
          </cell>
          <cell r="BS53">
            <v>1</v>
          </cell>
          <cell r="BT53">
            <v>0.11583017829984144</v>
          </cell>
          <cell r="BU53">
            <v>9.9860854933178006E-2</v>
          </cell>
          <cell r="BV53">
            <v>0.25877746497103843</v>
          </cell>
          <cell r="BW53">
            <v>0.24882697472737275</v>
          </cell>
          <cell r="BX53">
            <v>0.20557874640002588</v>
          </cell>
          <cell r="BY53">
            <v>7.1125780668543512E-2</v>
          </cell>
          <cell r="BZ53">
            <v>1</v>
          </cell>
          <cell r="CA53">
            <v>7159</v>
          </cell>
          <cell r="CB53">
            <v>6172</v>
          </cell>
          <cell r="CC53">
            <v>15994</v>
          </cell>
          <cell r="CD53">
            <v>15379</v>
          </cell>
          <cell r="CE53">
            <v>12706</v>
          </cell>
          <cell r="CF53">
            <v>4396</v>
          </cell>
          <cell r="CG53">
            <v>61806</v>
          </cell>
          <cell r="CH53">
            <v>0.22129305169693839</v>
          </cell>
          <cell r="CI53">
            <v>0.23311089084030212</v>
          </cell>
          <cell r="CJ53">
            <v>1.2934705217160647E-2</v>
          </cell>
          <cell r="CK53">
            <v>0.4858507029275852</v>
          </cell>
          <cell r="CL53">
            <v>4.6810649318013653E-2</v>
          </cell>
          <cell r="CM53">
            <v>1</v>
          </cell>
          <cell r="CN53">
            <v>0.17104753710475371</v>
          </cell>
          <cell r="CO53">
            <v>0.39470853947085394</v>
          </cell>
          <cell r="CP53">
            <v>1.105614110561411E-2</v>
          </cell>
          <cell r="CQ53">
            <v>0.36546108226039392</v>
          </cell>
          <cell r="CR53">
            <v>5.7726700058384289E-2</v>
          </cell>
          <cell r="CS53">
            <v>1</v>
          </cell>
          <cell r="CT53">
            <v>326848</v>
          </cell>
          <cell r="CU53">
            <v>291037</v>
          </cell>
          <cell r="CV53">
            <v>9115</v>
          </cell>
          <cell r="CW53">
            <v>627000</v>
          </cell>
        </row>
        <row r="54">
          <cell r="A54">
            <v>40210</v>
          </cell>
          <cell r="B54">
            <v>3125</v>
          </cell>
          <cell r="C54">
            <v>3625</v>
          </cell>
          <cell r="D54">
            <v>175</v>
          </cell>
          <cell r="E54">
            <v>6675</v>
          </cell>
          <cell r="F54">
            <v>725</v>
          </cell>
          <cell r="G54">
            <v>14325</v>
          </cell>
          <cell r="H54">
            <v>2958</v>
          </cell>
          <cell r="I54">
            <v>3103</v>
          </cell>
          <cell r="J54">
            <v>58</v>
          </cell>
          <cell r="K54">
            <v>3190</v>
          </cell>
          <cell r="L54">
            <v>551</v>
          </cell>
          <cell r="M54">
            <v>9860</v>
          </cell>
          <cell r="N54">
            <v>10335</v>
          </cell>
          <cell r="O54">
            <v>14764</v>
          </cell>
          <cell r="P54">
            <v>449</v>
          </cell>
          <cell r="Q54">
            <v>25548</v>
          </cell>
          <cell r="R54">
            <v>9700</v>
          </cell>
          <cell r="S54">
            <v>14075</v>
          </cell>
          <cell r="T54">
            <v>537</v>
          </cell>
          <cell r="U54">
            <v>24312</v>
          </cell>
          <cell r="V54">
            <v>1179</v>
          </cell>
          <cell r="W54">
            <v>1041</v>
          </cell>
          <cell r="X54">
            <v>7099</v>
          </cell>
          <cell r="Y54">
            <v>6947</v>
          </cell>
          <cell r="Z54">
            <v>6360</v>
          </cell>
          <cell r="AA54">
            <v>2333</v>
          </cell>
          <cell r="AB54">
            <v>24959</v>
          </cell>
          <cell r="AC54">
            <v>903</v>
          </cell>
          <cell r="AD54">
            <v>873</v>
          </cell>
          <cell r="AE54">
            <v>7448</v>
          </cell>
          <cell r="AF54">
            <v>7190</v>
          </cell>
          <cell r="AG54">
            <v>6229</v>
          </cell>
          <cell r="AH54">
            <v>1894</v>
          </cell>
          <cell r="AI54">
            <v>24537</v>
          </cell>
          <cell r="AJ54">
            <v>10360</v>
          </cell>
          <cell r="AK54">
            <v>10386</v>
          </cell>
          <cell r="AL54">
            <v>2316</v>
          </cell>
          <cell r="AM54">
            <v>567</v>
          </cell>
          <cell r="AN54">
            <v>564</v>
          </cell>
          <cell r="AO54">
            <v>1</v>
          </cell>
          <cell r="AP54">
            <v>765</v>
          </cell>
          <cell r="AQ54">
            <v>24959</v>
          </cell>
          <cell r="AR54">
            <v>9860</v>
          </cell>
          <cell r="AS54">
            <v>10222</v>
          </cell>
          <cell r="AT54">
            <v>2456</v>
          </cell>
          <cell r="AU54">
            <v>568</v>
          </cell>
          <cell r="AV54">
            <v>397</v>
          </cell>
          <cell r="AW54">
            <v>1</v>
          </cell>
          <cell r="AX54">
            <v>1033</v>
          </cell>
          <cell r="AY54">
            <v>24537</v>
          </cell>
          <cell r="AZ54">
            <v>0.2181500872600349</v>
          </cell>
          <cell r="BA54">
            <v>0.25305410122164052</v>
          </cell>
          <cell r="BB54">
            <v>1.2216404886561954E-2</v>
          </cell>
          <cell r="BC54">
            <v>0.46596858638743455</v>
          </cell>
          <cell r="BD54">
            <v>5.06108202443281E-2</v>
          </cell>
          <cell r="BE54">
            <v>1</v>
          </cell>
          <cell r="BF54">
            <v>0.3</v>
          </cell>
          <cell r="BG54">
            <v>0.31470588235294117</v>
          </cell>
          <cell r="BH54">
            <v>5.8823529411764705E-3</v>
          </cell>
          <cell r="BI54">
            <v>0.3235294117647059</v>
          </cell>
          <cell r="BJ54">
            <v>5.5882352941176473E-2</v>
          </cell>
          <cell r="BK54">
            <v>1</v>
          </cell>
          <cell r="BL54">
            <v>20035</v>
          </cell>
          <cell r="BM54">
            <v>28839</v>
          </cell>
          <cell r="BN54">
            <v>986</v>
          </cell>
          <cell r="BO54">
            <v>49860</v>
          </cell>
          <cell r="BP54">
            <v>0.40182511030886481</v>
          </cell>
          <cell r="BQ54">
            <v>0.57839951865222627</v>
          </cell>
          <cell r="BR54">
            <v>1.9775371038908945E-2</v>
          </cell>
          <cell r="BS54">
            <v>1</v>
          </cell>
          <cell r="BT54">
            <v>4.206400517213512E-2</v>
          </cell>
          <cell r="BU54">
            <v>3.8669791498302894E-2</v>
          </cell>
          <cell r="BV54">
            <v>0.29390253757879425</v>
          </cell>
          <cell r="BW54">
            <v>0.28561903992241799</v>
          </cell>
          <cell r="BX54">
            <v>0.25434378535639246</v>
          </cell>
          <cell r="BY54">
            <v>8.5400840471957326E-2</v>
          </cell>
          <cell r="BZ54">
            <v>1</v>
          </cell>
          <cell r="CA54">
            <v>2082</v>
          </cell>
          <cell r="CB54">
            <v>1914</v>
          </cell>
          <cell r="CC54">
            <v>14547</v>
          </cell>
          <cell r="CD54">
            <v>14137</v>
          </cell>
          <cell r="CE54">
            <v>12589</v>
          </cell>
          <cell r="CF54">
            <v>4227</v>
          </cell>
          <cell r="CG54">
            <v>49496</v>
          </cell>
          <cell r="CH54">
            <v>0.22569014955583042</v>
          </cell>
          <cell r="CI54">
            <v>0.23382857303497132</v>
          </cell>
          <cell r="CJ54">
            <v>1.2797987180928821E-2</v>
          </cell>
          <cell r="CK54">
            <v>0.4812774091982458</v>
          </cell>
          <cell r="CL54">
            <v>4.6405881030023612E-2</v>
          </cell>
          <cell r="CM54">
            <v>1</v>
          </cell>
          <cell r="CN54">
            <v>0.17375344517491359</v>
          </cell>
          <cell r="CO54">
            <v>0.39356327765807902</v>
          </cell>
          <cell r="CP54">
            <v>1.0901791797874887E-2</v>
          </cell>
          <cell r="CQ54">
            <v>0.36488469022583159</v>
          </cell>
          <cell r="CR54">
            <v>5.6896795143300864E-2</v>
          </cell>
          <cell r="CS54">
            <v>1</v>
          </cell>
          <cell r="CT54">
            <v>326519</v>
          </cell>
          <cell r="CU54">
            <v>291057</v>
          </cell>
          <cell r="CV54">
            <v>9035</v>
          </cell>
          <cell r="CW54">
            <v>626611</v>
          </cell>
        </row>
        <row r="55">
          <cell r="A55">
            <v>40238</v>
          </cell>
          <cell r="B55">
            <v>3796</v>
          </cell>
          <cell r="C55">
            <v>3744</v>
          </cell>
          <cell r="D55">
            <v>182</v>
          </cell>
          <cell r="E55">
            <v>6162</v>
          </cell>
          <cell r="F55">
            <v>702</v>
          </cell>
          <cell r="G55">
            <v>14586</v>
          </cell>
          <cell r="H55">
            <v>2730</v>
          </cell>
          <cell r="I55">
            <v>4800</v>
          </cell>
          <cell r="J55">
            <v>120</v>
          </cell>
          <cell r="K55">
            <v>4710</v>
          </cell>
          <cell r="L55">
            <v>720</v>
          </cell>
          <cell r="M55">
            <v>13080</v>
          </cell>
          <cell r="N55">
            <v>12051</v>
          </cell>
          <cell r="O55">
            <v>14909</v>
          </cell>
          <cell r="P55">
            <v>356</v>
          </cell>
          <cell r="Q55">
            <v>27316</v>
          </cell>
          <cell r="R55">
            <v>13119</v>
          </cell>
          <cell r="S55">
            <v>15543</v>
          </cell>
          <cell r="T55">
            <v>534</v>
          </cell>
          <cell r="U55">
            <v>29196</v>
          </cell>
          <cell r="V55">
            <v>1798</v>
          </cell>
          <cell r="W55">
            <v>763</v>
          </cell>
          <cell r="X55">
            <v>5565</v>
          </cell>
          <cell r="Y55">
            <v>8891</v>
          </cell>
          <cell r="Z55">
            <v>7072</v>
          </cell>
          <cell r="AA55">
            <v>2661</v>
          </cell>
          <cell r="AB55">
            <v>26750</v>
          </cell>
          <cell r="AC55">
            <v>1621</v>
          </cell>
          <cell r="AD55">
            <v>1213</v>
          </cell>
          <cell r="AE55">
            <v>6551</v>
          </cell>
          <cell r="AF55">
            <v>7775</v>
          </cell>
          <cell r="AG55">
            <v>8836</v>
          </cell>
          <cell r="AH55">
            <v>3350</v>
          </cell>
          <cell r="AI55">
            <v>29346</v>
          </cell>
          <cell r="AJ55">
            <v>11938</v>
          </cell>
          <cell r="AK55">
            <v>11429</v>
          </cell>
          <cell r="AL55">
            <v>1532</v>
          </cell>
          <cell r="AM55">
            <v>521</v>
          </cell>
          <cell r="AN55">
            <v>309</v>
          </cell>
          <cell r="AO55">
            <v>26</v>
          </cell>
          <cell r="AP55">
            <v>995</v>
          </cell>
          <cell r="AQ55">
            <v>26750</v>
          </cell>
          <cell r="AR55">
            <v>13080</v>
          </cell>
          <cell r="AS55">
            <v>12164</v>
          </cell>
          <cell r="AT55">
            <v>1755</v>
          </cell>
          <cell r="AU55">
            <v>589</v>
          </cell>
          <cell r="AV55">
            <v>546</v>
          </cell>
          <cell r="AW55">
            <v>36</v>
          </cell>
          <cell r="AX55">
            <v>1174</v>
          </cell>
          <cell r="AY55">
            <v>29344</v>
          </cell>
          <cell r="AZ55">
            <v>0.26024955436720143</v>
          </cell>
          <cell r="BA55">
            <v>0.25668449197860965</v>
          </cell>
          <cell r="BB55">
            <v>1.2477718360071301E-2</v>
          </cell>
          <cell r="BC55">
            <v>0.42245989304812837</v>
          </cell>
          <cell r="BD55">
            <v>4.8128342245989303E-2</v>
          </cell>
          <cell r="BE55">
            <v>1</v>
          </cell>
          <cell r="BF55">
            <v>0.20871559633027523</v>
          </cell>
          <cell r="BG55">
            <v>0.3669724770642202</v>
          </cell>
          <cell r="BH55">
            <v>9.1743119266055051E-3</v>
          </cell>
          <cell r="BI55">
            <v>0.36009174311926606</v>
          </cell>
          <cell r="BJ55">
            <v>5.5045871559633031E-2</v>
          </cell>
          <cell r="BK55">
            <v>1</v>
          </cell>
          <cell r="BL55">
            <v>25170</v>
          </cell>
          <cell r="BM55">
            <v>30452</v>
          </cell>
          <cell r="BN55">
            <v>890</v>
          </cell>
          <cell r="BO55">
            <v>56512</v>
          </cell>
          <cell r="BP55">
            <v>0.44539212910532278</v>
          </cell>
          <cell r="BQ55">
            <v>0.53885900339750847</v>
          </cell>
          <cell r="BR55">
            <v>1.5748867497168743E-2</v>
          </cell>
          <cell r="BS55">
            <v>1</v>
          </cell>
          <cell r="BT55">
            <v>6.0949087278950369E-2</v>
          </cell>
          <cell r="BU55">
            <v>3.5225328009127213E-2</v>
          </cell>
          <cell r="BV55">
            <v>0.21598687963491159</v>
          </cell>
          <cell r="BW55">
            <v>0.29709783228750714</v>
          </cell>
          <cell r="BX55">
            <v>0.28358528237307473</v>
          </cell>
          <cell r="BY55">
            <v>0.10715559041642898</v>
          </cell>
          <cell r="BZ55">
            <v>1</v>
          </cell>
          <cell r="CA55">
            <v>3419</v>
          </cell>
          <cell r="CB55">
            <v>1976</v>
          </cell>
          <cell r="CC55">
            <v>12116</v>
          </cell>
          <cell r="CD55">
            <v>16666</v>
          </cell>
          <cell r="CE55">
            <v>15908</v>
          </cell>
          <cell r="CF55">
            <v>6011</v>
          </cell>
          <cell r="CG55">
            <v>56096</v>
          </cell>
          <cell r="CH55">
            <v>0.22888622854517868</v>
          </cell>
          <cell r="CI55">
            <v>0.23675125631638291</v>
          </cell>
          <cell r="CJ55">
            <v>1.2939014713866114E-2</v>
          </cell>
          <cell r="CK55">
            <v>0.47425421440204907</v>
          </cell>
          <cell r="CL55">
            <v>4.716928602252321E-2</v>
          </cell>
          <cell r="CM55">
            <v>1</v>
          </cell>
          <cell r="CN55">
            <v>0.17499096627204078</v>
          </cell>
          <cell r="CO55">
            <v>0.39189230571360328</v>
          </cell>
          <cell r="CP55">
            <v>1.0754729692485776E-2</v>
          </cell>
          <cell r="CQ55">
            <v>0.3647849972745702</v>
          </cell>
          <cell r="CR55">
            <v>5.7577001047299986E-2</v>
          </cell>
          <cell r="CS55">
            <v>1</v>
          </cell>
          <cell r="CT55">
            <v>326866</v>
          </cell>
          <cell r="CU55">
            <v>293054</v>
          </cell>
          <cell r="CV55">
            <v>9016</v>
          </cell>
          <cell r="CW55">
            <v>628936</v>
          </cell>
        </row>
        <row r="56">
          <cell r="A56">
            <v>40269</v>
          </cell>
          <cell r="B56">
            <v>2328</v>
          </cell>
          <cell r="C56">
            <v>2400</v>
          </cell>
          <cell r="D56">
            <v>168</v>
          </cell>
          <cell r="E56">
            <v>6120</v>
          </cell>
          <cell r="F56">
            <v>744</v>
          </cell>
          <cell r="G56">
            <v>11760</v>
          </cell>
          <cell r="H56">
            <v>2492</v>
          </cell>
          <cell r="I56">
            <v>5012</v>
          </cell>
          <cell r="J56">
            <v>84</v>
          </cell>
          <cell r="K56">
            <v>5068</v>
          </cell>
          <cell r="L56">
            <v>868</v>
          </cell>
          <cell r="M56">
            <v>13524</v>
          </cell>
          <cell r="N56">
            <v>13399</v>
          </cell>
          <cell r="O56">
            <v>11814</v>
          </cell>
          <cell r="P56">
            <v>222</v>
          </cell>
          <cell r="Q56">
            <v>25435</v>
          </cell>
          <cell r="R56">
            <v>13498</v>
          </cell>
          <cell r="S56">
            <v>13555</v>
          </cell>
          <cell r="T56">
            <v>470</v>
          </cell>
          <cell r="U56">
            <v>27523</v>
          </cell>
          <cell r="V56">
            <v>2566</v>
          </cell>
          <cell r="W56">
            <v>1718</v>
          </cell>
          <cell r="X56">
            <v>5314</v>
          </cell>
          <cell r="Y56">
            <v>6804</v>
          </cell>
          <cell r="Z56">
            <v>6650</v>
          </cell>
          <cell r="AA56">
            <v>2054</v>
          </cell>
          <cell r="AB56">
            <v>25106</v>
          </cell>
          <cell r="AC56">
            <v>2534</v>
          </cell>
          <cell r="AD56">
            <v>1871</v>
          </cell>
          <cell r="AE56">
            <v>6402</v>
          </cell>
          <cell r="AF56">
            <v>7190</v>
          </cell>
          <cell r="AG56">
            <v>7077</v>
          </cell>
          <cell r="AH56">
            <v>2282</v>
          </cell>
          <cell r="AI56">
            <v>27356</v>
          </cell>
          <cell r="AJ56">
            <v>13364</v>
          </cell>
          <cell r="AK56">
            <v>9402</v>
          </cell>
          <cell r="AL56">
            <v>794</v>
          </cell>
          <cell r="AM56">
            <v>364</v>
          </cell>
          <cell r="AN56">
            <v>576</v>
          </cell>
          <cell r="AO56">
            <v>25</v>
          </cell>
          <cell r="AP56">
            <v>581</v>
          </cell>
          <cell r="AQ56">
            <v>25106</v>
          </cell>
          <cell r="AR56">
            <v>13524</v>
          </cell>
          <cell r="AS56">
            <v>10632</v>
          </cell>
          <cell r="AT56">
            <v>1381</v>
          </cell>
          <cell r="AU56">
            <v>558</v>
          </cell>
          <cell r="AV56">
            <v>247</v>
          </cell>
          <cell r="AW56">
            <v>34</v>
          </cell>
          <cell r="AX56">
            <v>980</v>
          </cell>
          <cell r="AY56">
            <v>27356</v>
          </cell>
          <cell r="AZ56">
            <v>0.19795918367346937</v>
          </cell>
          <cell r="BA56">
            <v>0.20408163265306123</v>
          </cell>
          <cell r="BB56">
            <v>1.4285714285714285E-2</v>
          </cell>
          <cell r="BC56">
            <v>0.52040816326530615</v>
          </cell>
          <cell r="BD56">
            <v>6.3265306122448975E-2</v>
          </cell>
          <cell r="BE56">
            <v>1</v>
          </cell>
          <cell r="BF56">
            <v>0.18426501035196688</v>
          </cell>
          <cell r="BG56">
            <v>0.37060041407867494</v>
          </cell>
          <cell r="BH56">
            <v>6.2111801242236021E-3</v>
          </cell>
          <cell r="BI56">
            <v>0.37474120082815737</v>
          </cell>
          <cell r="BJ56">
            <v>6.4182194616977231E-2</v>
          </cell>
          <cell r="BK56">
            <v>1</v>
          </cell>
          <cell r="BL56">
            <v>26897</v>
          </cell>
          <cell r="BM56">
            <v>25369</v>
          </cell>
          <cell r="BN56">
            <v>692</v>
          </cell>
          <cell r="BO56">
            <v>52958</v>
          </cell>
          <cell r="BP56">
            <v>0.5078930473205181</v>
          </cell>
          <cell r="BQ56">
            <v>0.47903999395747576</v>
          </cell>
          <cell r="BR56">
            <v>1.3066958722006118E-2</v>
          </cell>
          <cell r="BS56">
            <v>1</v>
          </cell>
          <cell r="BT56">
            <v>9.7213220998055738E-2</v>
          </cell>
          <cell r="BU56">
            <v>6.8411421600396483E-2</v>
          </cell>
          <cell r="BV56">
            <v>0.22332354847318059</v>
          </cell>
          <cell r="BW56">
            <v>0.26674545385231213</v>
          </cell>
          <cell r="BX56">
            <v>0.26165605581182572</v>
          </cell>
          <cell r="BY56">
            <v>8.2650299264229343E-2</v>
          </cell>
          <cell r="BZ56">
            <v>1</v>
          </cell>
          <cell r="CA56">
            <v>5100</v>
          </cell>
          <cell r="CB56">
            <v>3589</v>
          </cell>
          <cell r="CC56">
            <v>11716</v>
          </cell>
          <cell r="CD56">
            <v>13994</v>
          </cell>
          <cell r="CE56">
            <v>13727</v>
          </cell>
          <cell r="CF56">
            <v>4336</v>
          </cell>
          <cell r="CG56">
            <v>52462</v>
          </cell>
          <cell r="CH56">
            <v>0.22804399607678297</v>
          </cell>
          <cell r="CI56">
            <v>0.2332282471626734</v>
          </cell>
          <cell r="CJ56">
            <v>1.2813507075802158E-2</v>
          </cell>
          <cell r="CK56">
            <v>0.47661482415580775</v>
          </cell>
          <cell r="CL56">
            <v>4.9299425528933724E-2</v>
          </cell>
          <cell r="CM56">
            <v>1</v>
          </cell>
          <cell r="CN56">
            <v>0.18033445146623672</v>
          </cell>
          <cell r="CO56">
            <v>0.39090791156248261</v>
          </cell>
          <cell r="CP56">
            <v>1.0242344496129778E-2</v>
          </cell>
          <cell r="CQ56">
            <v>0.35909363281998058</v>
          </cell>
          <cell r="CR56">
            <v>5.9421659655170281E-2</v>
          </cell>
          <cell r="CS56">
            <v>1</v>
          </cell>
          <cell r="CT56">
            <v>324810</v>
          </cell>
          <cell r="CU56">
            <v>292143</v>
          </cell>
          <cell r="CV56">
            <v>8925</v>
          </cell>
          <cell r="CW56">
            <v>625878</v>
          </cell>
        </row>
        <row r="57">
          <cell r="A57">
            <v>40299</v>
          </cell>
          <cell r="B57">
            <v>3520</v>
          </cell>
          <cell r="C57">
            <v>1100</v>
          </cell>
          <cell r="D57">
            <v>20</v>
          </cell>
          <cell r="E57">
            <v>3740</v>
          </cell>
          <cell r="F57">
            <v>500</v>
          </cell>
          <cell r="G57">
            <v>8880</v>
          </cell>
          <cell r="H57">
            <v>3144</v>
          </cell>
          <cell r="I57">
            <v>3816</v>
          </cell>
          <cell r="J57">
            <v>168</v>
          </cell>
          <cell r="K57">
            <v>3744</v>
          </cell>
          <cell r="L57">
            <v>1056</v>
          </cell>
          <cell r="M57">
            <v>11928</v>
          </cell>
          <cell r="N57">
            <v>12900</v>
          </cell>
          <cell r="O57">
            <v>8862</v>
          </cell>
          <cell r="P57">
            <v>256</v>
          </cell>
          <cell r="Q57">
            <v>22018</v>
          </cell>
          <cell r="R57">
            <v>12014</v>
          </cell>
          <cell r="S57">
            <v>9661</v>
          </cell>
          <cell r="T57">
            <v>498</v>
          </cell>
          <cell r="U57">
            <v>22173</v>
          </cell>
          <cell r="V57">
            <v>1187</v>
          </cell>
          <cell r="W57">
            <v>399</v>
          </cell>
          <cell r="X57">
            <v>4811</v>
          </cell>
          <cell r="Y57">
            <v>6522</v>
          </cell>
          <cell r="Z57">
            <v>6499</v>
          </cell>
          <cell r="AA57">
            <v>2468</v>
          </cell>
          <cell r="AB57">
            <v>21886</v>
          </cell>
          <cell r="AC57">
            <v>1567</v>
          </cell>
          <cell r="AD57">
            <v>686</v>
          </cell>
          <cell r="AE57">
            <v>4644</v>
          </cell>
          <cell r="AF57">
            <v>6877</v>
          </cell>
          <cell r="AG57">
            <v>6229</v>
          </cell>
          <cell r="AH57">
            <v>2023</v>
          </cell>
          <cell r="AI57">
            <v>22026</v>
          </cell>
          <cell r="AJ57">
            <v>12830</v>
          </cell>
          <cell r="AK57">
            <v>7041</v>
          </cell>
          <cell r="AL57">
            <v>995</v>
          </cell>
          <cell r="AM57">
            <v>242</v>
          </cell>
          <cell r="AN57">
            <v>313</v>
          </cell>
          <cell r="AO57">
            <v>1</v>
          </cell>
          <cell r="AP57">
            <v>464</v>
          </cell>
          <cell r="AQ57">
            <v>21886</v>
          </cell>
          <cell r="AR57">
            <v>11928</v>
          </cell>
          <cell r="AS57">
            <v>7915</v>
          </cell>
          <cell r="AT57">
            <v>1113</v>
          </cell>
          <cell r="AU57">
            <v>288</v>
          </cell>
          <cell r="AV57">
            <v>398</v>
          </cell>
          <cell r="AW57">
            <v>0</v>
          </cell>
          <cell r="AX57">
            <v>384</v>
          </cell>
          <cell r="AY57">
            <v>22026</v>
          </cell>
          <cell r="AZ57">
            <v>0.3963963963963964</v>
          </cell>
          <cell r="BA57">
            <v>0.12387387387387387</v>
          </cell>
          <cell r="BB57">
            <v>2.2522522522522522E-3</v>
          </cell>
          <cell r="BC57">
            <v>0.42117117117117114</v>
          </cell>
          <cell r="BD57">
            <v>5.6306306306306307E-2</v>
          </cell>
          <cell r="BE57">
            <v>1</v>
          </cell>
          <cell r="BF57">
            <v>0.26358148893360162</v>
          </cell>
          <cell r="BG57">
            <v>0.31991951710261568</v>
          </cell>
          <cell r="BH57">
            <v>1.4084507042253521E-2</v>
          </cell>
          <cell r="BI57">
            <v>0.31388329979879276</v>
          </cell>
          <cell r="BJ57">
            <v>8.8531187122736416E-2</v>
          </cell>
          <cell r="BK57">
            <v>1</v>
          </cell>
          <cell r="BL57">
            <v>24914</v>
          </cell>
          <cell r="BM57">
            <v>18523</v>
          </cell>
          <cell r="BN57">
            <v>754</v>
          </cell>
          <cell r="BO57">
            <v>44191</v>
          </cell>
          <cell r="BP57">
            <v>0.56377995519449664</v>
          </cell>
          <cell r="BQ57">
            <v>0.41915774705256725</v>
          </cell>
          <cell r="BR57">
            <v>1.7062297752936117E-2</v>
          </cell>
          <cell r="BS57">
            <v>1</v>
          </cell>
          <cell r="BT57">
            <v>6.2716341774458007E-2</v>
          </cell>
          <cell r="BU57">
            <v>2.4708507924940792E-2</v>
          </cell>
          <cell r="BV57">
            <v>0.2153169976316269</v>
          </cell>
          <cell r="BW57">
            <v>0.30513299325924576</v>
          </cell>
          <cell r="BX57">
            <v>0.28985243213700129</v>
          </cell>
          <cell r="BY57">
            <v>0.10227272727272728</v>
          </cell>
          <cell r="BZ57">
            <v>1</v>
          </cell>
          <cell r="CA57">
            <v>2754</v>
          </cell>
          <cell r="CB57">
            <v>1085</v>
          </cell>
          <cell r="CC57">
            <v>9455</v>
          </cell>
          <cell r="CD57">
            <v>13399</v>
          </cell>
          <cell r="CE57">
            <v>12728</v>
          </cell>
          <cell r="CF57">
            <v>4491</v>
          </cell>
          <cell r="CG57">
            <v>43912</v>
          </cell>
          <cell r="CH57">
            <v>0.23415162959854524</v>
          </cell>
          <cell r="CI57">
            <v>0.23083648062666107</v>
          </cell>
          <cell r="CJ57">
            <v>1.2428311651979298E-2</v>
          </cell>
          <cell r="CK57">
            <v>0.47314309693663448</v>
          </cell>
          <cell r="CL57">
            <v>4.9440481186179885E-2</v>
          </cell>
          <cell r="CM57">
            <v>1</v>
          </cell>
          <cell r="CN57">
            <v>0.18626125424468051</v>
          </cell>
          <cell r="CO57">
            <v>0.38748247608959779</v>
          </cell>
          <cell r="CP57">
            <v>1.028069410262002E-2</v>
          </cell>
          <cell r="CQ57">
            <v>0.35426025732888877</v>
          </cell>
          <cell r="CR57">
            <v>6.1715318234212904E-2</v>
          </cell>
          <cell r="CS57">
            <v>1</v>
          </cell>
          <cell r="CT57">
            <v>323781</v>
          </cell>
          <cell r="CU57">
            <v>291616</v>
          </cell>
          <cell r="CV57">
            <v>8936</v>
          </cell>
          <cell r="CW57">
            <v>624333</v>
          </cell>
        </row>
        <row r="58">
          <cell r="A58">
            <v>40330</v>
          </cell>
          <cell r="G58">
            <v>0</v>
          </cell>
          <cell r="M58">
            <v>0</v>
          </cell>
          <cell r="Q58">
            <v>0</v>
          </cell>
          <cell r="U58">
            <v>0</v>
          </cell>
          <cell r="AB58">
            <v>0</v>
          </cell>
          <cell r="AI58">
            <v>0</v>
          </cell>
          <cell r="AZ58" t="str">
            <v/>
          </cell>
          <cell r="BA58" t="str">
            <v/>
          </cell>
          <cell r="BB58" t="str">
            <v/>
          </cell>
          <cell r="BC58" t="str">
            <v/>
          </cell>
          <cell r="BD58" t="str">
            <v/>
          </cell>
          <cell r="BE58">
            <v>0</v>
          </cell>
          <cell r="BF58" t="str">
            <v/>
          </cell>
          <cell r="BG58" t="str">
            <v/>
          </cell>
          <cell r="BH58" t="str">
            <v/>
          </cell>
          <cell r="BI58" t="str">
            <v/>
          </cell>
          <cell r="BJ58" t="str">
            <v/>
          </cell>
          <cell r="BK58">
            <v>0</v>
          </cell>
          <cell r="BL58">
            <v>0</v>
          </cell>
          <cell r="BM58">
            <v>0</v>
          </cell>
          <cell r="BN58">
            <v>0</v>
          </cell>
          <cell r="BO58">
            <v>0</v>
          </cell>
          <cell r="BP58" t="str">
            <v/>
          </cell>
          <cell r="BQ58" t="str">
            <v/>
          </cell>
          <cell r="BR58" t="str">
            <v/>
          </cell>
          <cell r="BS58">
            <v>0</v>
          </cell>
          <cell r="BT58" t="str">
            <v/>
          </cell>
          <cell r="BU58" t="str">
            <v/>
          </cell>
          <cell r="BV58" t="str">
            <v/>
          </cell>
          <cell r="BW58" t="str">
            <v/>
          </cell>
          <cell r="BX58" t="str">
            <v/>
          </cell>
          <cell r="BY58" t="str">
            <v/>
          </cell>
          <cell r="BZ58">
            <v>0</v>
          </cell>
          <cell r="CA58">
            <v>0</v>
          </cell>
          <cell r="CB58">
            <v>0</v>
          </cell>
          <cell r="CC58">
            <v>0</v>
          </cell>
          <cell r="CD58">
            <v>0</v>
          </cell>
          <cell r="CE58">
            <v>0</v>
          </cell>
          <cell r="CF58">
            <v>0</v>
          </cell>
          <cell r="CG58">
            <v>0</v>
          </cell>
          <cell r="CH58">
            <v>0.23049439938200078</v>
          </cell>
          <cell r="CI58">
            <v>0.23553049885610719</v>
          </cell>
          <cell r="CJ58">
            <v>1.132750987907419E-2</v>
          </cell>
          <cell r="CK58">
            <v>0.47361618682592033</v>
          </cell>
          <cell r="CL58">
            <v>4.9031405056897528E-2</v>
          </cell>
          <cell r="CM58">
            <v>1.0000000000000002</v>
          </cell>
          <cell r="CN58">
            <v>0.18565332359485212</v>
          </cell>
          <cell r="CO58">
            <v>0.39200768257961549</v>
          </cell>
          <cell r="CP58">
            <v>1.0117199916140856E-2</v>
          </cell>
          <cell r="CQ58">
            <v>0.35014573907633212</v>
          </cell>
          <cell r="CR58">
            <v>6.2076054833059439E-2</v>
          </cell>
          <cell r="CS58">
            <v>1</v>
          </cell>
          <cell r="CT58">
            <v>298339</v>
          </cell>
          <cell r="CU58">
            <v>274392</v>
          </cell>
          <cell r="CV58">
            <v>8407</v>
          </cell>
          <cell r="CW58">
            <v>581138</v>
          </cell>
        </row>
        <row r="59">
          <cell r="A59">
            <v>40360</v>
          </cell>
          <cell r="G59">
            <v>0</v>
          </cell>
          <cell r="M59">
            <v>0</v>
          </cell>
          <cell r="Q59">
            <v>0</v>
          </cell>
          <cell r="U59">
            <v>0</v>
          </cell>
          <cell r="AB59">
            <v>0</v>
          </cell>
          <cell r="AI59">
            <v>0</v>
          </cell>
          <cell r="AZ59" t="str">
            <v/>
          </cell>
          <cell r="BA59" t="str">
            <v/>
          </cell>
          <cell r="BB59" t="str">
            <v/>
          </cell>
          <cell r="BC59" t="str">
            <v/>
          </cell>
          <cell r="BD59" t="str">
            <v/>
          </cell>
          <cell r="BE59">
            <v>0</v>
          </cell>
          <cell r="BF59" t="str">
            <v/>
          </cell>
          <cell r="BG59" t="str">
            <v/>
          </cell>
          <cell r="BH59" t="str">
            <v/>
          </cell>
          <cell r="BI59" t="str">
            <v/>
          </cell>
          <cell r="BJ59" t="str">
            <v/>
          </cell>
          <cell r="BK59">
            <v>0</v>
          </cell>
          <cell r="BL59">
            <v>0</v>
          </cell>
          <cell r="BM59">
            <v>0</v>
          </cell>
          <cell r="BN59">
            <v>0</v>
          </cell>
          <cell r="BO59">
            <v>0</v>
          </cell>
          <cell r="BP59" t="str">
            <v/>
          </cell>
          <cell r="BQ59" t="str">
            <v/>
          </cell>
          <cell r="BR59" t="str">
            <v/>
          </cell>
          <cell r="BS59">
            <v>0</v>
          </cell>
          <cell r="BT59" t="str">
            <v/>
          </cell>
          <cell r="BU59" t="str">
            <v/>
          </cell>
          <cell r="BV59" t="str">
            <v/>
          </cell>
          <cell r="BW59" t="str">
            <v/>
          </cell>
          <cell r="BX59" t="str">
            <v/>
          </cell>
          <cell r="BY59" t="str">
            <v/>
          </cell>
          <cell r="BZ59">
            <v>0</v>
          </cell>
          <cell r="CA59">
            <v>0</v>
          </cell>
          <cell r="CB59">
            <v>0</v>
          </cell>
          <cell r="CC59">
            <v>0</v>
          </cell>
          <cell r="CD59">
            <v>0</v>
          </cell>
          <cell r="CE59">
            <v>0</v>
          </cell>
          <cell r="CF59">
            <v>0</v>
          </cell>
          <cell r="CG59">
            <v>0</v>
          </cell>
          <cell r="CH59">
            <v>0.22689861875386544</v>
          </cell>
          <cell r="CI59">
            <v>0.23865744778699313</v>
          </cell>
          <cell r="CJ59">
            <v>1.0815268240853803E-2</v>
          </cell>
          <cell r="CK59">
            <v>0.47548327756545455</v>
          </cell>
          <cell r="CL59">
            <v>4.8145387652833063E-2</v>
          </cell>
          <cell r="CM59">
            <v>1</v>
          </cell>
          <cell r="CN59">
            <v>0.18843204733442009</v>
          </cell>
          <cell r="CO59">
            <v>0.38733170319386584</v>
          </cell>
          <cell r="CP59">
            <v>9.2525508663889398E-3</v>
          </cell>
          <cell r="CQ59">
            <v>0.35386101551651272</v>
          </cell>
          <cell r="CR59">
            <v>6.1122683088812413E-2</v>
          </cell>
          <cell r="CS59">
            <v>1</v>
          </cell>
          <cell r="CT59">
            <v>267994</v>
          </cell>
          <cell r="CU59">
            <v>256543</v>
          </cell>
          <cell r="CV59">
            <v>7756</v>
          </cell>
          <cell r="CW59">
            <v>532293</v>
          </cell>
        </row>
        <row r="60">
          <cell r="A60">
            <v>40391</v>
          </cell>
          <cell r="G60">
            <v>0</v>
          </cell>
          <cell r="M60">
            <v>0</v>
          </cell>
          <cell r="Q60">
            <v>0</v>
          </cell>
          <cell r="U60">
            <v>0</v>
          </cell>
          <cell r="AB60">
            <v>0</v>
          </cell>
          <cell r="AI60">
            <v>0</v>
          </cell>
          <cell r="AZ60" t="str">
            <v/>
          </cell>
          <cell r="BA60" t="str">
            <v/>
          </cell>
          <cell r="BB60" t="str">
            <v/>
          </cell>
          <cell r="BC60" t="str">
            <v/>
          </cell>
          <cell r="BD60" t="str">
            <v/>
          </cell>
          <cell r="BE60">
            <v>0</v>
          </cell>
          <cell r="BF60" t="str">
            <v/>
          </cell>
          <cell r="BG60" t="str">
            <v/>
          </cell>
          <cell r="BH60" t="str">
            <v/>
          </cell>
          <cell r="BI60" t="str">
            <v/>
          </cell>
          <cell r="BJ60" t="str">
            <v/>
          </cell>
          <cell r="BK60">
            <v>0</v>
          </cell>
          <cell r="BL60">
            <v>0</v>
          </cell>
          <cell r="BM60">
            <v>0</v>
          </cell>
          <cell r="BN60">
            <v>0</v>
          </cell>
          <cell r="BO60">
            <v>0</v>
          </cell>
          <cell r="BP60" t="str">
            <v/>
          </cell>
          <cell r="BQ60" t="str">
            <v/>
          </cell>
          <cell r="BR60" t="str">
            <v/>
          </cell>
          <cell r="BS60">
            <v>0</v>
          </cell>
          <cell r="BT60" t="str">
            <v/>
          </cell>
          <cell r="BU60" t="str">
            <v/>
          </cell>
          <cell r="BV60" t="str">
            <v/>
          </cell>
          <cell r="BW60" t="str">
            <v/>
          </cell>
          <cell r="BX60" t="str">
            <v/>
          </cell>
          <cell r="BY60" t="str">
            <v/>
          </cell>
          <cell r="BZ60">
            <v>0</v>
          </cell>
          <cell r="CA60">
            <v>0</v>
          </cell>
          <cell r="CB60">
            <v>0</v>
          </cell>
          <cell r="CC60">
            <v>0</v>
          </cell>
          <cell r="CD60">
            <v>0</v>
          </cell>
          <cell r="CE60">
            <v>0</v>
          </cell>
          <cell r="CF60">
            <v>0</v>
          </cell>
          <cell r="CG60">
            <v>0</v>
          </cell>
          <cell r="CH60">
            <v>0.21935862638157391</v>
          </cell>
          <cell r="CI60">
            <v>0.2435909435118141</v>
          </cell>
          <cell r="CJ60">
            <v>1.0890929047298964E-2</v>
          </cell>
          <cell r="CK60">
            <v>0.47735452526610456</v>
          </cell>
          <cell r="CL60">
            <v>4.8804975793208485E-2</v>
          </cell>
          <cell r="CM60">
            <v>1</v>
          </cell>
          <cell r="CN60">
            <v>0.18756670676131262</v>
          </cell>
          <cell r="CO60">
            <v>0.38095278431904045</v>
          </cell>
          <cell r="CP60">
            <v>8.9027055415318405E-3</v>
          </cell>
          <cell r="CQ60">
            <v>0.3613854676673387</v>
          </cell>
          <cell r="CR60">
            <v>6.1192335710776424E-2</v>
          </cell>
          <cell r="CS60">
            <v>1</v>
          </cell>
          <cell r="CT60">
            <v>239067</v>
          </cell>
          <cell r="CU60">
            <v>238436</v>
          </cell>
          <cell r="CV60">
            <v>7014</v>
          </cell>
          <cell r="CW60">
            <v>484517</v>
          </cell>
        </row>
        <row r="61">
          <cell r="A61">
            <v>40422</v>
          </cell>
          <cell r="G61">
            <v>0</v>
          </cell>
          <cell r="M61">
            <v>0</v>
          </cell>
          <cell r="Q61">
            <v>0</v>
          </cell>
          <cell r="U61">
            <v>0</v>
          </cell>
          <cell r="AB61">
            <v>0</v>
          </cell>
          <cell r="AI61">
            <v>0</v>
          </cell>
          <cell r="AZ61" t="str">
            <v/>
          </cell>
          <cell r="BA61" t="str">
            <v/>
          </cell>
          <cell r="BB61" t="str">
            <v/>
          </cell>
          <cell r="BC61" t="str">
            <v/>
          </cell>
          <cell r="BD61" t="str">
            <v/>
          </cell>
          <cell r="BE61">
            <v>0</v>
          </cell>
          <cell r="BF61" t="str">
            <v/>
          </cell>
          <cell r="BG61" t="str">
            <v/>
          </cell>
          <cell r="BH61" t="str">
            <v/>
          </cell>
          <cell r="BI61" t="str">
            <v/>
          </cell>
          <cell r="BJ61" t="str">
            <v/>
          </cell>
          <cell r="BK61">
            <v>0</v>
          </cell>
          <cell r="BL61">
            <v>0</v>
          </cell>
          <cell r="BM61">
            <v>0</v>
          </cell>
          <cell r="BN61">
            <v>0</v>
          </cell>
          <cell r="BO61">
            <v>0</v>
          </cell>
          <cell r="BP61" t="str">
            <v/>
          </cell>
          <cell r="BQ61" t="str">
            <v/>
          </cell>
          <cell r="BR61" t="str">
            <v/>
          </cell>
          <cell r="BS61">
            <v>0</v>
          </cell>
          <cell r="BT61" t="str">
            <v/>
          </cell>
          <cell r="BU61" t="str">
            <v/>
          </cell>
          <cell r="BV61" t="str">
            <v/>
          </cell>
          <cell r="BW61" t="str">
            <v/>
          </cell>
          <cell r="BX61" t="str">
            <v/>
          </cell>
          <cell r="BY61" t="str">
            <v/>
          </cell>
          <cell r="BZ61">
            <v>0</v>
          </cell>
          <cell r="CA61">
            <v>0</v>
          </cell>
          <cell r="CB61">
            <v>0</v>
          </cell>
          <cell r="CC61">
            <v>0</v>
          </cell>
          <cell r="CD61">
            <v>0</v>
          </cell>
          <cell r="CE61">
            <v>0</v>
          </cell>
          <cell r="CF61">
            <v>0</v>
          </cell>
          <cell r="CG61">
            <v>0</v>
          </cell>
          <cell r="CH61">
            <v>0.21577211788690448</v>
          </cell>
          <cell r="CI61">
            <v>0.24450164880074407</v>
          </cell>
          <cell r="CJ61">
            <v>1.0447102150487124E-2</v>
          </cell>
          <cell r="CK61">
            <v>0.48051972454223468</v>
          </cell>
          <cell r="CL61">
            <v>4.8759406619629651E-2</v>
          </cell>
          <cell r="CM61">
            <v>0.99999999999999989</v>
          </cell>
          <cell r="CN61">
            <v>0.18942151320374817</v>
          </cell>
          <cell r="CO61">
            <v>0.37436110895996283</v>
          </cell>
          <cell r="CP61">
            <v>8.7218307132347246E-3</v>
          </cell>
          <cell r="CQ61">
            <v>0.36579416092310074</v>
          </cell>
          <cell r="CR61">
            <v>6.1701386199953537E-2</v>
          </cell>
          <cell r="CS61">
            <v>1</v>
          </cell>
          <cell r="CT61">
            <v>210897</v>
          </cell>
          <cell r="CU61">
            <v>217340</v>
          </cell>
          <cell r="CV61">
            <v>6446</v>
          </cell>
          <cell r="CW61">
            <v>434683</v>
          </cell>
        </row>
        <row r="62">
          <cell r="A62">
            <v>40452</v>
          </cell>
          <cell r="G62">
            <v>0</v>
          </cell>
          <cell r="M62">
            <v>0</v>
          </cell>
          <cell r="Q62">
            <v>0</v>
          </cell>
          <cell r="U62">
            <v>0</v>
          </cell>
          <cell r="AB62">
            <v>0</v>
          </cell>
          <cell r="AI62">
            <v>0</v>
          </cell>
          <cell r="AZ62" t="str">
            <v/>
          </cell>
          <cell r="BA62" t="str">
            <v/>
          </cell>
          <cell r="BB62" t="str">
            <v/>
          </cell>
          <cell r="BC62" t="str">
            <v/>
          </cell>
          <cell r="BD62" t="str">
            <v/>
          </cell>
          <cell r="BE62">
            <v>0</v>
          </cell>
          <cell r="BF62" t="str">
            <v/>
          </cell>
          <cell r="BG62" t="str">
            <v/>
          </cell>
          <cell r="BH62" t="str">
            <v/>
          </cell>
          <cell r="BI62" t="str">
            <v/>
          </cell>
          <cell r="BJ62" t="str">
            <v/>
          </cell>
          <cell r="BK62">
            <v>0</v>
          </cell>
          <cell r="BL62">
            <v>0</v>
          </cell>
          <cell r="BM62">
            <v>0</v>
          </cell>
          <cell r="BN62">
            <v>0</v>
          </cell>
          <cell r="BO62">
            <v>0</v>
          </cell>
          <cell r="BP62" t="str">
            <v/>
          </cell>
          <cell r="BQ62" t="str">
            <v/>
          </cell>
          <cell r="BR62" t="str">
            <v/>
          </cell>
          <cell r="BS62">
            <v>0</v>
          </cell>
          <cell r="BT62" t="str">
            <v/>
          </cell>
          <cell r="BU62" t="str">
            <v/>
          </cell>
          <cell r="BV62" t="str">
            <v/>
          </cell>
          <cell r="BW62" t="str">
            <v/>
          </cell>
          <cell r="BX62" t="str">
            <v/>
          </cell>
          <cell r="BY62" t="str">
            <v/>
          </cell>
          <cell r="BZ62">
            <v>0</v>
          </cell>
          <cell r="CA62">
            <v>0</v>
          </cell>
          <cell r="CB62">
            <v>0</v>
          </cell>
          <cell r="CC62">
            <v>0</v>
          </cell>
          <cell r="CD62">
            <v>0</v>
          </cell>
          <cell r="CE62">
            <v>0</v>
          </cell>
          <cell r="CF62">
            <v>0</v>
          </cell>
          <cell r="CG62">
            <v>0</v>
          </cell>
          <cell r="CH62">
            <v>0.212693666757271</v>
          </cell>
          <cell r="CI62">
            <v>0.24947205553348528</v>
          </cell>
          <cell r="CJ62">
            <v>8.9802831036862023E-3</v>
          </cell>
          <cell r="CK62">
            <v>0.47892403872289713</v>
          </cell>
          <cell r="CL62">
            <v>4.9929955882660422E-2</v>
          </cell>
          <cell r="CM62">
            <v>1</v>
          </cell>
          <cell r="CN62">
            <v>0.19432495226702859</v>
          </cell>
          <cell r="CO62">
            <v>0.36220698856709072</v>
          </cell>
          <cell r="CP62">
            <v>8.4999194865542551E-3</v>
          </cell>
          <cell r="CQ62">
            <v>0.37438752271629361</v>
          </cell>
          <cell r="CR62">
            <v>6.0580616963032824E-2</v>
          </cell>
          <cell r="CS62">
            <v>1</v>
          </cell>
          <cell r="CT62">
            <v>176730</v>
          </cell>
          <cell r="CU62">
            <v>195704</v>
          </cell>
          <cell r="CV62">
            <v>5847</v>
          </cell>
          <cell r="CW62">
            <v>378281</v>
          </cell>
        </row>
        <row r="63">
          <cell r="A63">
            <v>40483</v>
          </cell>
          <cell r="G63">
            <v>0</v>
          </cell>
          <cell r="M63">
            <v>0</v>
          </cell>
          <cell r="Q63">
            <v>0</v>
          </cell>
          <cell r="U63">
            <v>0</v>
          </cell>
          <cell r="AB63">
            <v>0</v>
          </cell>
          <cell r="AI63">
            <v>0</v>
          </cell>
          <cell r="AZ63" t="str">
            <v/>
          </cell>
          <cell r="BA63" t="str">
            <v/>
          </cell>
          <cell r="BB63" t="str">
            <v/>
          </cell>
          <cell r="BC63" t="str">
            <v/>
          </cell>
          <cell r="BD63" t="str">
            <v/>
          </cell>
          <cell r="BE63">
            <v>0</v>
          </cell>
          <cell r="BF63" t="str">
            <v/>
          </cell>
          <cell r="BG63" t="str">
            <v/>
          </cell>
          <cell r="BH63" t="str">
            <v/>
          </cell>
          <cell r="BI63" t="str">
            <v/>
          </cell>
          <cell r="BJ63" t="str">
            <v/>
          </cell>
          <cell r="BK63">
            <v>0</v>
          </cell>
          <cell r="BL63">
            <v>0</v>
          </cell>
          <cell r="BM63">
            <v>0</v>
          </cell>
          <cell r="BN63">
            <v>0</v>
          </cell>
          <cell r="BO63">
            <v>0</v>
          </cell>
          <cell r="BP63" t="str">
            <v/>
          </cell>
          <cell r="BQ63" t="str">
            <v/>
          </cell>
          <cell r="BR63" t="str">
            <v/>
          </cell>
          <cell r="BS63">
            <v>0</v>
          </cell>
          <cell r="BT63" t="str">
            <v/>
          </cell>
          <cell r="BU63" t="str">
            <v/>
          </cell>
          <cell r="BV63" t="str">
            <v/>
          </cell>
          <cell r="BW63" t="str">
            <v/>
          </cell>
          <cell r="BX63" t="str">
            <v/>
          </cell>
          <cell r="BY63" t="str">
            <v/>
          </cell>
          <cell r="BZ63">
            <v>0</v>
          </cell>
          <cell r="CA63">
            <v>0</v>
          </cell>
          <cell r="CB63">
            <v>0</v>
          </cell>
          <cell r="CC63">
            <v>0</v>
          </cell>
          <cell r="CD63">
            <v>0</v>
          </cell>
          <cell r="CE63">
            <v>0</v>
          </cell>
          <cell r="CF63">
            <v>0</v>
          </cell>
          <cell r="CG63">
            <v>0</v>
          </cell>
          <cell r="CH63">
            <v>0.20038056728310638</v>
          </cell>
          <cell r="CI63">
            <v>0.25288695962418983</v>
          </cell>
          <cell r="CJ63">
            <v>9.1217220669560558E-3</v>
          </cell>
          <cell r="CK63">
            <v>0.48929059879883452</v>
          </cell>
          <cell r="CL63">
            <v>4.8320152226913243E-2</v>
          </cell>
          <cell r="CM63">
            <v>1</v>
          </cell>
          <cell r="CN63">
            <v>0.1948334466349422</v>
          </cell>
          <cell r="CO63">
            <v>0.357675050985724</v>
          </cell>
          <cell r="CP63">
            <v>7.1108089734874232E-3</v>
          </cell>
          <cell r="CQ63">
            <v>0.37941536369816453</v>
          </cell>
          <cell r="CR63">
            <v>6.0965329707681849E-2</v>
          </cell>
          <cell r="CS63">
            <v>1</v>
          </cell>
          <cell r="CT63">
            <v>148851</v>
          </cell>
          <cell r="CU63">
            <v>172510</v>
          </cell>
          <cell r="CV63">
            <v>5209</v>
          </cell>
          <cell r="CW63">
            <v>326570</v>
          </cell>
        </row>
        <row r="64">
          <cell r="A64">
            <v>40513</v>
          </cell>
          <cell r="G64">
            <v>0</v>
          </cell>
          <cell r="M64">
            <v>0</v>
          </cell>
          <cell r="Q64">
            <v>0</v>
          </cell>
          <cell r="U64">
            <v>0</v>
          </cell>
          <cell r="AB64">
            <v>0</v>
          </cell>
          <cell r="AI64">
            <v>0</v>
          </cell>
          <cell r="AZ64" t="str">
            <v/>
          </cell>
          <cell r="BA64" t="str">
            <v/>
          </cell>
          <cell r="BB64" t="str">
            <v/>
          </cell>
          <cell r="BC64" t="str">
            <v/>
          </cell>
          <cell r="BD64" t="str">
            <v/>
          </cell>
          <cell r="BE64">
            <v>0</v>
          </cell>
          <cell r="BF64" t="str">
            <v/>
          </cell>
          <cell r="BG64" t="str">
            <v/>
          </cell>
          <cell r="BH64" t="str">
            <v/>
          </cell>
          <cell r="BI64" t="str">
            <v/>
          </cell>
          <cell r="BJ64" t="str">
            <v/>
          </cell>
          <cell r="BK64">
            <v>0</v>
          </cell>
          <cell r="BL64">
            <v>0</v>
          </cell>
          <cell r="BM64">
            <v>0</v>
          </cell>
          <cell r="BN64">
            <v>0</v>
          </cell>
          <cell r="BO64">
            <v>0</v>
          </cell>
          <cell r="BP64" t="str">
            <v/>
          </cell>
          <cell r="BQ64" t="str">
            <v/>
          </cell>
          <cell r="BR64" t="str">
            <v/>
          </cell>
          <cell r="BS64">
            <v>0</v>
          </cell>
          <cell r="BT64" t="str">
            <v/>
          </cell>
          <cell r="BU64" t="str">
            <v/>
          </cell>
          <cell r="BV64" t="str">
            <v/>
          </cell>
          <cell r="BW64" t="str">
            <v/>
          </cell>
          <cell r="BX64" t="str">
            <v/>
          </cell>
          <cell r="BY64" t="str">
            <v/>
          </cell>
          <cell r="BZ64">
            <v>0</v>
          </cell>
          <cell r="CA64">
            <v>0</v>
          </cell>
          <cell r="CB64">
            <v>0</v>
          </cell>
          <cell r="CC64">
            <v>0</v>
          </cell>
          <cell r="CD64">
            <v>0</v>
          </cell>
          <cell r="CE64">
            <v>0</v>
          </cell>
          <cell r="CF64">
            <v>0</v>
          </cell>
          <cell r="CG64">
            <v>0</v>
          </cell>
          <cell r="CH64">
            <v>0.23637673041529966</v>
          </cell>
          <cell r="CI64">
            <v>0.23660078418820518</v>
          </cell>
          <cell r="CJ64">
            <v>1.0114427462591022E-2</v>
          </cell>
          <cell r="CK64">
            <v>0.46441545971033049</v>
          </cell>
          <cell r="CL64">
            <v>5.2492598223573661E-2</v>
          </cell>
          <cell r="CM64">
            <v>1</v>
          </cell>
          <cell r="CN64">
            <v>0.21993115377369801</v>
          </cell>
          <cell r="CO64">
            <v>0.36452535493483584</v>
          </cell>
          <cell r="CP64">
            <v>7.3641485845421387E-3</v>
          </cell>
          <cell r="CQ64">
            <v>0.34837560582966554</v>
          </cell>
          <cell r="CR64">
            <v>5.9803736877258484E-2</v>
          </cell>
          <cell r="CS64">
            <v>1</v>
          </cell>
          <cell r="CT64">
            <v>123304</v>
          </cell>
          <cell r="CU64">
            <v>138452</v>
          </cell>
          <cell r="CV64">
            <v>4365</v>
          </cell>
          <cell r="CW64">
            <v>266121</v>
          </cell>
        </row>
        <row r="65">
          <cell r="A65">
            <v>40544</v>
          </cell>
          <cell r="G65">
            <v>0</v>
          </cell>
          <cell r="M65">
            <v>0</v>
          </cell>
          <cell r="Q65">
            <v>0</v>
          </cell>
          <cell r="U65">
            <v>0</v>
          </cell>
          <cell r="AB65">
            <v>0</v>
          </cell>
          <cell r="AI65">
            <v>0</v>
          </cell>
          <cell r="AZ65" t="str">
            <v/>
          </cell>
          <cell r="BA65" t="str">
            <v/>
          </cell>
          <cell r="BB65" t="str">
            <v/>
          </cell>
          <cell r="BC65" t="str">
            <v/>
          </cell>
          <cell r="BD65" t="str">
            <v/>
          </cell>
          <cell r="BE65">
            <v>0</v>
          </cell>
          <cell r="BF65" t="str">
            <v/>
          </cell>
          <cell r="BG65" t="str">
            <v/>
          </cell>
          <cell r="BH65" t="str">
            <v/>
          </cell>
          <cell r="BI65" t="str">
            <v/>
          </cell>
          <cell r="BJ65" t="str">
            <v/>
          </cell>
          <cell r="BK65">
            <v>0</v>
          </cell>
          <cell r="BL65">
            <v>0</v>
          </cell>
          <cell r="BM65">
            <v>0</v>
          </cell>
          <cell r="BN65">
            <v>0</v>
          </cell>
          <cell r="BO65">
            <v>0</v>
          </cell>
          <cell r="BP65" t="str">
            <v/>
          </cell>
          <cell r="BQ65" t="str">
            <v/>
          </cell>
          <cell r="BR65" t="str">
            <v/>
          </cell>
          <cell r="BS65">
            <v>0</v>
          </cell>
          <cell r="BT65" t="str">
            <v/>
          </cell>
          <cell r="BU65" t="str">
            <v/>
          </cell>
          <cell r="BV65" t="str">
            <v/>
          </cell>
          <cell r="BW65" t="str">
            <v/>
          </cell>
          <cell r="BX65" t="str">
            <v/>
          </cell>
          <cell r="BY65" t="str">
            <v/>
          </cell>
          <cell r="BZ65">
            <v>0</v>
          </cell>
          <cell r="CA65">
            <v>0</v>
          </cell>
          <cell r="CB65">
            <v>0</v>
          </cell>
          <cell r="CC65">
            <v>0</v>
          </cell>
          <cell r="CD65">
            <v>0</v>
          </cell>
          <cell r="CE65">
            <v>0</v>
          </cell>
          <cell r="CF65">
            <v>0</v>
          </cell>
          <cell r="CG65">
            <v>0</v>
          </cell>
          <cell r="CH65">
            <v>0.2576940929547335</v>
          </cell>
          <cell r="CI65">
            <v>0.21934976085245506</v>
          </cell>
          <cell r="CJ65">
            <v>1.0998768945127243E-2</v>
          </cell>
          <cell r="CK65">
            <v>0.45805331880284961</v>
          </cell>
          <cell r="CL65">
            <v>5.3904058444834618E-2</v>
          </cell>
          <cell r="CM65">
            <v>1</v>
          </cell>
          <cell r="CN65">
            <v>0.23400562076376261</v>
          </cell>
          <cell r="CO65">
            <v>0.34573896511820135</v>
          </cell>
          <cell r="CP65">
            <v>8.8857662423541088E-3</v>
          </cell>
          <cell r="CQ65">
            <v>0.34534633823772526</v>
          </cell>
          <cell r="CR65">
            <v>6.602330963795669E-2</v>
          </cell>
          <cell r="CS65">
            <v>1</v>
          </cell>
          <cell r="CT65">
            <v>97016</v>
          </cell>
          <cell r="CU65">
            <v>103183</v>
          </cell>
          <cell r="CV65">
            <v>3322</v>
          </cell>
          <cell r="CW65">
            <v>203521</v>
          </cell>
        </row>
        <row r="66">
          <cell r="A66">
            <v>40575</v>
          </cell>
          <cell r="G66">
            <v>0</v>
          </cell>
          <cell r="M66">
            <v>0</v>
          </cell>
          <cell r="Q66">
            <v>0</v>
          </cell>
          <cell r="U66">
            <v>0</v>
          </cell>
          <cell r="AB66">
            <v>0</v>
          </cell>
          <cell r="AI66">
            <v>0</v>
          </cell>
          <cell r="AZ66" t="str">
            <v/>
          </cell>
          <cell r="BA66" t="str">
            <v/>
          </cell>
          <cell r="BB66" t="str">
            <v/>
          </cell>
          <cell r="BC66" t="str">
            <v/>
          </cell>
          <cell r="BD66" t="str">
            <v/>
          </cell>
          <cell r="BE66">
            <v>0</v>
          </cell>
          <cell r="BF66" t="str">
            <v/>
          </cell>
          <cell r="BG66" t="str">
            <v/>
          </cell>
          <cell r="BH66" t="str">
            <v/>
          </cell>
          <cell r="BI66" t="str">
            <v/>
          </cell>
          <cell r="BJ66" t="str">
            <v/>
          </cell>
          <cell r="BK66">
            <v>0</v>
          </cell>
          <cell r="BL66">
            <v>0</v>
          </cell>
          <cell r="BM66">
            <v>0</v>
          </cell>
          <cell r="BN66">
            <v>0</v>
          </cell>
          <cell r="BO66">
            <v>0</v>
          </cell>
          <cell r="BP66" t="str">
            <v/>
          </cell>
          <cell r="BQ66" t="str">
            <v/>
          </cell>
          <cell r="BR66" t="str">
            <v/>
          </cell>
          <cell r="BS66">
            <v>0</v>
          </cell>
          <cell r="BT66" t="str">
            <v/>
          </cell>
          <cell r="BU66" t="str">
            <v/>
          </cell>
          <cell r="BV66" t="str">
            <v/>
          </cell>
          <cell r="BW66" t="str">
            <v/>
          </cell>
          <cell r="BX66" t="str">
            <v/>
          </cell>
          <cell r="BY66" t="str">
            <v/>
          </cell>
          <cell r="BZ66">
            <v>0</v>
          </cell>
          <cell r="CA66">
            <v>0</v>
          </cell>
          <cell r="CB66">
            <v>0</v>
          </cell>
          <cell r="CC66">
            <v>0</v>
          </cell>
          <cell r="CD66">
            <v>0</v>
          </cell>
          <cell r="CE66">
            <v>0</v>
          </cell>
          <cell r="CF66">
            <v>0</v>
          </cell>
          <cell r="CG66">
            <v>0</v>
          </cell>
          <cell r="CH66">
            <v>0.27377505251802647</v>
          </cell>
          <cell r="CI66">
            <v>0.20564355873502527</v>
          </cell>
          <cell r="CJ66">
            <v>1.0503605291546017E-2</v>
          </cell>
          <cell r="CK66">
            <v>0.45483449724635211</v>
          </cell>
          <cell r="CL66">
            <v>5.5243286209050134E-2</v>
          </cell>
          <cell r="CM66">
            <v>1</v>
          </cell>
          <cell r="CN66">
            <v>0.21711823938544586</v>
          </cell>
          <cell r="CO66">
            <v>0.35368005813349945</v>
          </cell>
          <cell r="CP66">
            <v>9.6543132980379948E-3</v>
          </cell>
          <cell r="CQ66">
            <v>0.35092909789266064</v>
          </cell>
          <cell r="CR66">
            <v>6.861829129035607E-2</v>
          </cell>
          <cell r="CS66">
            <v>1</v>
          </cell>
          <cell r="CT66">
            <v>76981</v>
          </cell>
          <cell r="CU66">
            <v>74344</v>
          </cell>
          <cell r="CV66">
            <v>2336</v>
          </cell>
          <cell r="CW66">
            <v>153661</v>
          </cell>
        </row>
        <row r="67">
          <cell r="A67">
            <v>40603</v>
          </cell>
          <cell r="G67">
            <v>0</v>
          </cell>
          <cell r="M67">
            <v>0</v>
          </cell>
          <cell r="Q67">
            <v>0</v>
          </cell>
          <cell r="U67">
            <v>0</v>
          </cell>
          <cell r="AB67">
            <v>0</v>
          </cell>
          <cell r="AI67">
            <v>0</v>
          </cell>
          <cell r="AZ67" t="str">
            <v/>
          </cell>
          <cell r="BA67" t="str">
            <v/>
          </cell>
          <cell r="BB67" t="str">
            <v/>
          </cell>
          <cell r="BC67" t="str">
            <v/>
          </cell>
          <cell r="BD67" t="str">
            <v/>
          </cell>
          <cell r="BE67">
            <v>0</v>
          </cell>
          <cell r="BF67" t="str">
            <v/>
          </cell>
          <cell r="BG67" t="str">
            <v/>
          </cell>
          <cell r="BH67" t="str">
            <v/>
          </cell>
          <cell r="BI67" t="str">
            <v/>
          </cell>
          <cell r="BJ67" t="str">
            <v/>
          </cell>
          <cell r="BK67">
            <v>0</v>
          </cell>
          <cell r="BL67">
            <v>0</v>
          </cell>
          <cell r="BM67">
            <v>0</v>
          </cell>
          <cell r="BN67">
            <v>0</v>
          </cell>
          <cell r="BO67">
            <v>0</v>
          </cell>
          <cell r="BP67" t="str">
            <v/>
          </cell>
          <cell r="BQ67" t="str">
            <v/>
          </cell>
          <cell r="BR67" t="str">
            <v/>
          </cell>
          <cell r="BS67">
            <v>0</v>
          </cell>
          <cell r="BT67" t="str">
            <v/>
          </cell>
          <cell r="BU67" t="str">
            <v/>
          </cell>
          <cell r="BV67" t="str">
            <v/>
          </cell>
          <cell r="BW67" t="str">
            <v/>
          </cell>
          <cell r="BX67" t="str">
            <v/>
          </cell>
          <cell r="BY67" t="str">
            <v/>
          </cell>
          <cell r="BZ67">
            <v>0</v>
          </cell>
          <cell r="CA67">
            <v>0</v>
          </cell>
          <cell r="CB67">
            <v>0</v>
          </cell>
          <cell r="CC67">
            <v>0</v>
          </cell>
          <cell r="CD67">
            <v>0</v>
          </cell>
          <cell r="CE67">
            <v>0</v>
          </cell>
          <cell r="CF67">
            <v>0</v>
          </cell>
          <cell r="CG67">
            <v>0</v>
          </cell>
          <cell r="CH67">
            <v>0.28333333333333333</v>
          </cell>
          <cell r="CI67">
            <v>0.16957364341085271</v>
          </cell>
          <cell r="CJ67">
            <v>9.1085271317829456E-3</v>
          </cell>
          <cell r="CK67">
            <v>0.47771317829457366</v>
          </cell>
          <cell r="CL67">
            <v>6.0271317829457362E-2</v>
          </cell>
          <cell r="CM67">
            <v>1</v>
          </cell>
          <cell r="CN67">
            <v>0.22143642935722144</v>
          </cell>
          <cell r="CO67">
            <v>0.34684897061134684</v>
          </cell>
          <cell r="CP67">
            <v>9.9009900990099011E-3</v>
          </cell>
          <cell r="CQ67">
            <v>0.34622033631934623</v>
          </cell>
          <cell r="CR67">
            <v>7.5593273613075593E-2</v>
          </cell>
          <cell r="CS67">
            <v>1</v>
          </cell>
          <cell r="CT67">
            <v>51811</v>
          </cell>
          <cell r="CU67">
            <v>43892</v>
          </cell>
          <cell r="CV67">
            <v>1446</v>
          </cell>
          <cell r="CW67">
            <v>97149</v>
          </cell>
        </row>
        <row r="68">
          <cell r="A68">
            <v>40634</v>
          </cell>
          <cell r="G68">
            <v>0</v>
          </cell>
          <cell r="M68">
            <v>0</v>
          </cell>
          <cell r="Q68">
            <v>0</v>
          </cell>
          <cell r="U68">
            <v>0</v>
          </cell>
          <cell r="AB68">
            <v>0</v>
          </cell>
          <cell r="AI68">
            <v>0</v>
          </cell>
          <cell r="AZ68" t="str">
            <v/>
          </cell>
          <cell r="BA68" t="str">
            <v/>
          </cell>
          <cell r="BB68" t="str">
            <v/>
          </cell>
          <cell r="BC68" t="str">
            <v/>
          </cell>
          <cell r="BD68" t="str">
            <v/>
          </cell>
          <cell r="BE68">
            <v>0</v>
          </cell>
          <cell r="BF68" t="str">
            <v/>
          </cell>
          <cell r="BG68" t="str">
            <v/>
          </cell>
          <cell r="BH68" t="str">
            <v/>
          </cell>
          <cell r="BI68" t="str">
            <v/>
          </cell>
          <cell r="BJ68" t="str">
            <v/>
          </cell>
          <cell r="BK68">
            <v>0</v>
          </cell>
          <cell r="BL68">
            <v>0</v>
          </cell>
          <cell r="BM68">
            <v>0</v>
          </cell>
          <cell r="BN68">
            <v>0</v>
          </cell>
          <cell r="BO68">
            <v>0</v>
          </cell>
          <cell r="BP68" t="str">
            <v/>
          </cell>
          <cell r="BQ68" t="str">
            <v/>
          </cell>
          <cell r="BR68" t="str">
            <v/>
          </cell>
          <cell r="BS68">
            <v>0</v>
          </cell>
          <cell r="BT68" t="str">
            <v/>
          </cell>
          <cell r="BU68" t="str">
            <v/>
          </cell>
          <cell r="BV68" t="str">
            <v/>
          </cell>
          <cell r="BW68" t="str">
            <v/>
          </cell>
          <cell r="BX68" t="str">
            <v/>
          </cell>
          <cell r="BY68" t="str">
            <v/>
          </cell>
          <cell r="BZ68">
            <v>0</v>
          </cell>
          <cell r="CA68">
            <v>0</v>
          </cell>
          <cell r="CB68">
            <v>0</v>
          </cell>
          <cell r="CC68">
            <v>0</v>
          </cell>
          <cell r="CD68">
            <v>0</v>
          </cell>
          <cell r="CE68">
            <v>0</v>
          </cell>
          <cell r="CF68">
            <v>0</v>
          </cell>
          <cell r="CG68">
            <v>0</v>
          </cell>
          <cell r="CH68">
            <v>0.3963963963963964</v>
          </cell>
          <cell r="CI68">
            <v>0.12387387387387387</v>
          </cell>
          <cell r="CJ68">
            <v>2.2522522522522522E-3</v>
          </cell>
          <cell r="CK68">
            <v>0.42117117117117114</v>
          </cell>
          <cell r="CL68">
            <v>5.6306306306306307E-2</v>
          </cell>
          <cell r="CM68">
            <v>1</v>
          </cell>
          <cell r="CN68">
            <v>0.26358148893360162</v>
          </cell>
          <cell r="CO68">
            <v>0.31991951710261568</v>
          </cell>
          <cell r="CP68">
            <v>1.4084507042253521E-2</v>
          </cell>
          <cell r="CQ68">
            <v>0.31388329979879276</v>
          </cell>
          <cell r="CR68">
            <v>8.8531187122736416E-2</v>
          </cell>
          <cell r="CS68">
            <v>1</v>
          </cell>
          <cell r="CT68">
            <v>24914</v>
          </cell>
          <cell r="CU68">
            <v>18523</v>
          </cell>
          <cell r="CV68">
            <v>754</v>
          </cell>
          <cell r="CW68">
            <v>44191</v>
          </cell>
        </row>
        <row r="69">
          <cell r="A69">
            <v>40664</v>
          </cell>
          <cell r="G69">
            <v>0</v>
          </cell>
          <cell r="M69">
            <v>0</v>
          </cell>
          <cell r="Q69">
            <v>0</v>
          </cell>
          <cell r="U69">
            <v>0</v>
          </cell>
          <cell r="AB69">
            <v>0</v>
          </cell>
          <cell r="AI69">
            <v>0</v>
          </cell>
          <cell r="AZ69" t="str">
            <v/>
          </cell>
          <cell r="BA69" t="str">
            <v/>
          </cell>
          <cell r="BB69" t="str">
            <v/>
          </cell>
          <cell r="BC69" t="str">
            <v/>
          </cell>
          <cell r="BD69" t="str">
            <v/>
          </cell>
          <cell r="BE69">
            <v>0</v>
          </cell>
          <cell r="BF69" t="str">
            <v/>
          </cell>
          <cell r="BG69" t="str">
            <v/>
          </cell>
          <cell r="BH69" t="str">
            <v/>
          </cell>
          <cell r="BI69" t="str">
            <v/>
          </cell>
          <cell r="BJ69" t="str">
            <v/>
          </cell>
          <cell r="BK69">
            <v>0</v>
          </cell>
          <cell r="BL69">
            <v>0</v>
          </cell>
          <cell r="BM69">
            <v>0</v>
          </cell>
          <cell r="BN69">
            <v>0</v>
          </cell>
          <cell r="BO69">
            <v>0</v>
          </cell>
          <cell r="BP69" t="str">
            <v/>
          </cell>
          <cell r="BQ69" t="str">
            <v/>
          </cell>
          <cell r="BR69" t="str">
            <v/>
          </cell>
          <cell r="BS69">
            <v>0</v>
          </cell>
          <cell r="BT69" t="str">
            <v/>
          </cell>
          <cell r="BU69" t="str">
            <v/>
          </cell>
          <cell r="BV69" t="str">
            <v/>
          </cell>
          <cell r="BW69" t="str">
            <v/>
          </cell>
          <cell r="BX69" t="str">
            <v/>
          </cell>
          <cell r="BY69" t="str">
            <v/>
          </cell>
          <cell r="BZ69">
            <v>0</v>
          </cell>
          <cell r="CA69">
            <v>0</v>
          </cell>
          <cell r="CB69">
            <v>0</v>
          </cell>
          <cell r="CC69">
            <v>0</v>
          </cell>
          <cell r="CD69">
            <v>0</v>
          </cell>
          <cell r="CE69">
            <v>0</v>
          </cell>
          <cell r="CF69">
            <v>0</v>
          </cell>
          <cell r="CG69">
            <v>0</v>
          </cell>
          <cell r="CH69" t="e">
            <v>#DIV/0!</v>
          </cell>
          <cell r="CI69" t="e">
            <v>#DIV/0!</v>
          </cell>
          <cell r="CJ69" t="e">
            <v>#DIV/0!</v>
          </cell>
          <cell r="CK69" t="e">
            <v>#DIV/0!</v>
          </cell>
          <cell r="CL69" t="e">
            <v>#DIV/0!</v>
          </cell>
          <cell r="CM69" t="e">
            <v>#DIV/0!</v>
          </cell>
          <cell r="CN69" t="e">
            <v>#DIV/0!</v>
          </cell>
          <cell r="CO69" t="e">
            <v>#DIV/0!</v>
          </cell>
          <cell r="CP69" t="e">
            <v>#DIV/0!</v>
          </cell>
          <cell r="CQ69" t="e">
            <v>#DIV/0!</v>
          </cell>
          <cell r="CR69" t="e">
            <v>#DIV/0!</v>
          </cell>
          <cell r="CS69" t="e">
            <v>#DIV/0!</v>
          </cell>
          <cell r="CT69">
            <v>0</v>
          </cell>
          <cell r="CU69">
            <v>0</v>
          </cell>
          <cell r="CV69">
            <v>0</v>
          </cell>
          <cell r="CW69">
            <v>0</v>
          </cell>
        </row>
        <row r="70">
          <cell r="A70">
            <v>40695</v>
          </cell>
          <cell r="G70">
            <v>0</v>
          </cell>
          <cell r="M70">
            <v>0</v>
          </cell>
          <cell r="Q70">
            <v>0</v>
          </cell>
          <cell r="U70">
            <v>0</v>
          </cell>
          <cell r="AB70">
            <v>0</v>
          </cell>
          <cell r="AI70">
            <v>0</v>
          </cell>
          <cell r="AZ70" t="str">
            <v/>
          </cell>
          <cell r="BA70" t="str">
            <v/>
          </cell>
          <cell r="BB70" t="str">
            <v/>
          </cell>
          <cell r="BC70" t="str">
            <v/>
          </cell>
          <cell r="BD70" t="str">
            <v/>
          </cell>
          <cell r="BE70">
            <v>0</v>
          </cell>
          <cell r="BF70" t="str">
            <v/>
          </cell>
          <cell r="BG70" t="str">
            <v/>
          </cell>
          <cell r="BH70" t="str">
            <v/>
          </cell>
          <cell r="BI70" t="str">
            <v/>
          </cell>
          <cell r="BJ70" t="str">
            <v/>
          </cell>
          <cell r="BK70">
            <v>0</v>
          </cell>
          <cell r="BL70">
            <v>0</v>
          </cell>
          <cell r="BM70">
            <v>0</v>
          </cell>
          <cell r="BN70">
            <v>0</v>
          </cell>
          <cell r="BO70">
            <v>0</v>
          </cell>
          <cell r="BP70" t="str">
            <v/>
          </cell>
          <cell r="BQ70" t="str">
            <v/>
          </cell>
          <cell r="BR70" t="str">
            <v/>
          </cell>
          <cell r="BS70">
            <v>0</v>
          </cell>
          <cell r="BT70" t="str">
            <v/>
          </cell>
          <cell r="BU70" t="str">
            <v/>
          </cell>
          <cell r="BV70" t="str">
            <v/>
          </cell>
          <cell r="BW70" t="str">
            <v/>
          </cell>
          <cell r="BX70" t="str">
            <v/>
          </cell>
          <cell r="BY70" t="str">
            <v/>
          </cell>
          <cell r="BZ70">
            <v>0</v>
          </cell>
          <cell r="CA70">
            <v>0</v>
          </cell>
          <cell r="CB70">
            <v>0</v>
          </cell>
          <cell r="CC70">
            <v>0</v>
          </cell>
          <cell r="CD70">
            <v>0</v>
          </cell>
          <cell r="CE70">
            <v>0</v>
          </cell>
          <cell r="CF70">
            <v>0</v>
          </cell>
          <cell r="CG70">
            <v>0</v>
          </cell>
          <cell r="CH70" t="e">
            <v>#DIV/0!</v>
          </cell>
          <cell r="CI70" t="e">
            <v>#DIV/0!</v>
          </cell>
          <cell r="CJ70" t="e">
            <v>#DIV/0!</v>
          </cell>
          <cell r="CK70" t="e">
            <v>#DIV/0!</v>
          </cell>
          <cell r="CL70" t="e">
            <v>#DIV/0!</v>
          </cell>
          <cell r="CM70" t="e">
            <v>#DIV/0!</v>
          </cell>
          <cell r="CN70" t="e">
            <v>#DIV/0!</v>
          </cell>
          <cell r="CO70" t="e">
            <v>#DIV/0!</v>
          </cell>
          <cell r="CP70" t="e">
            <v>#DIV/0!</v>
          </cell>
          <cell r="CQ70" t="e">
            <v>#DIV/0!</v>
          </cell>
          <cell r="CR70" t="e">
            <v>#DIV/0!</v>
          </cell>
          <cell r="CS70" t="e">
            <v>#DIV/0!</v>
          </cell>
          <cell r="CT70">
            <v>0</v>
          </cell>
          <cell r="CU70">
            <v>0</v>
          </cell>
          <cell r="CV70">
            <v>0</v>
          </cell>
          <cell r="CW70">
            <v>0</v>
          </cell>
        </row>
        <row r="71">
          <cell r="A71">
            <v>40725</v>
          </cell>
          <cell r="G71">
            <v>0</v>
          </cell>
          <cell r="M71">
            <v>0</v>
          </cell>
          <cell r="Q71">
            <v>0</v>
          </cell>
          <cell r="U71">
            <v>0</v>
          </cell>
          <cell r="AB71">
            <v>0</v>
          </cell>
          <cell r="AI71">
            <v>0</v>
          </cell>
          <cell r="AZ71" t="str">
            <v/>
          </cell>
          <cell r="BA71" t="str">
            <v/>
          </cell>
          <cell r="BB71" t="str">
            <v/>
          </cell>
          <cell r="BC71" t="str">
            <v/>
          </cell>
          <cell r="BD71" t="str">
            <v/>
          </cell>
          <cell r="BE71">
            <v>0</v>
          </cell>
          <cell r="BF71" t="str">
            <v/>
          </cell>
          <cell r="BG71" t="str">
            <v/>
          </cell>
          <cell r="BH71" t="str">
            <v/>
          </cell>
          <cell r="BI71" t="str">
            <v/>
          </cell>
          <cell r="BJ71" t="str">
            <v/>
          </cell>
          <cell r="BK71">
            <v>0</v>
          </cell>
          <cell r="BL71">
            <v>0</v>
          </cell>
          <cell r="BM71">
            <v>0</v>
          </cell>
          <cell r="BN71">
            <v>0</v>
          </cell>
          <cell r="BO71">
            <v>0</v>
          </cell>
          <cell r="BP71" t="str">
            <v/>
          </cell>
          <cell r="BQ71" t="str">
            <v/>
          </cell>
          <cell r="BR71" t="str">
            <v/>
          </cell>
          <cell r="BS71">
            <v>0</v>
          </cell>
          <cell r="BT71" t="str">
            <v/>
          </cell>
          <cell r="BU71" t="str">
            <v/>
          </cell>
          <cell r="BV71" t="str">
            <v/>
          </cell>
          <cell r="BW71" t="str">
            <v/>
          </cell>
          <cell r="BX71" t="str">
            <v/>
          </cell>
          <cell r="BY71" t="str">
            <v/>
          </cell>
          <cell r="BZ71">
            <v>0</v>
          </cell>
          <cell r="CA71">
            <v>0</v>
          </cell>
          <cell r="CB71">
            <v>0</v>
          </cell>
          <cell r="CC71">
            <v>0</v>
          </cell>
          <cell r="CD71">
            <v>0</v>
          </cell>
          <cell r="CE71">
            <v>0</v>
          </cell>
          <cell r="CF71">
            <v>0</v>
          </cell>
          <cell r="CG71">
            <v>0</v>
          </cell>
          <cell r="CH71" t="e">
            <v>#DIV/0!</v>
          </cell>
          <cell r="CI71" t="e">
            <v>#DIV/0!</v>
          </cell>
          <cell r="CJ71" t="e">
            <v>#DIV/0!</v>
          </cell>
          <cell r="CK71" t="e">
            <v>#DIV/0!</v>
          </cell>
          <cell r="CL71" t="e">
            <v>#DIV/0!</v>
          </cell>
          <cell r="CM71" t="e">
            <v>#DIV/0!</v>
          </cell>
          <cell r="CN71" t="e">
            <v>#DIV/0!</v>
          </cell>
          <cell r="CO71" t="e">
            <v>#DIV/0!</v>
          </cell>
          <cell r="CP71" t="e">
            <v>#DIV/0!</v>
          </cell>
          <cell r="CQ71" t="e">
            <v>#DIV/0!</v>
          </cell>
          <cell r="CR71" t="e">
            <v>#DIV/0!</v>
          </cell>
          <cell r="CS71" t="e">
            <v>#DIV/0!</v>
          </cell>
          <cell r="CT71">
            <v>0</v>
          </cell>
          <cell r="CU71">
            <v>0</v>
          </cell>
          <cell r="CV71">
            <v>0</v>
          </cell>
          <cell r="CW71">
            <v>0</v>
          </cell>
        </row>
        <row r="72">
          <cell r="A72">
            <v>40756</v>
          </cell>
          <cell r="G72">
            <v>0</v>
          </cell>
          <cell r="M72">
            <v>0</v>
          </cell>
          <cell r="Q72">
            <v>0</v>
          </cell>
          <cell r="U72">
            <v>0</v>
          </cell>
          <cell r="AB72">
            <v>0</v>
          </cell>
          <cell r="AI72">
            <v>0</v>
          </cell>
          <cell r="AZ72" t="str">
            <v/>
          </cell>
          <cell r="BA72" t="str">
            <v/>
          </cell>
          <cell r="BB72" t="str">
            <v/>
          </cell>
          <cell r="BC72" t="str">
            <v/>
          </cell>
          <cell r="BD72" t="str">
            <v/>
          </cell>
          <cell r="BE72">
            <v>0</v>
          </cell>
          <cell r="BF72" t="str">
            <v/>
          </cell>
          <cell r="BG72" t="str">
            <v/>
          </cell>
          <cell r="BH72" t="str">
            <v/>
          </cell>
          <cell r="BI72" t="str">
            <v/>
          </cell>
          <cell r="BJ72" t="str">
            <v/>
          </cell>
          <cell r="BK72">
            <v>0</v>
          </cell>
          <cell r="BL72">
            <v>0</v>
          </cell>
          <cell r="BM72">
            <v>0</v>
          </cell>
          <cell r="BN72">
            <v>0</v>
          </cell>
          <cell r="BO72">
            <v>0</v>
          </cell>
          <cell r="BP72" t="str">
            <v/>
          </cell>
          <cell r="BQ72" t="str">
            <v/>
          </cell>
          <cell r="BR72" t="str">
            <v/>
          </cell>
          <cell r="BS72">
            <v>0</v>
          </cell>
          <cell r="BT72" t="str">
            <v/>
          </cell>
          <cell r="BU72" t="str">
            <v/>
          </cell>
          <cell r="BV72" t="str">
            <v/>
          </cell>
          <cell r="BW72" t="str">
            <v/>
          </cell>
          <cell r="BX72" t="str">
            <v/>
          </cell>
          <cell r="BY72" t="str">
            <v/>
          </cell>
          <cell r="BZ72">
            <v>0</v>
          </cell>
          <cell r="CA72">
            <v>0</v>
          </cell>
          <cell r="CB72">
            <v>0</v>
          </cell>
          <cell r="CC72">
            <v>0</v>
          </cell>
          <cell r="CD72">
            <v>0</v>
          </cell>
          <cell r="CE72">
            <v>0</v>
          </cell>
          <cell r="CF72">
            <v>0</v>
          </cell>
          <cell r="CG72">
            <v>0</v>
          </cell>
          <cell r="CH72" t="e">
            <v>#DIV/0!</v>
          </cell>
          <cell r="CI72" t="e">
            <v>#DIV/0!</v>
          </cell>
          <cell r="CJ72" t="e">
            <v>#DIV/0!</v>
          </cell>
          <cell r="CK72" t="e">
            <v>#DIV/0!</v>
          </cell>
          <cell r="CL72" t="e">
            <v>#DIV/0!</v>
          </cell>
          <cell r="CM72" t="e">
            <v>#DIV/0!</v>
          </cell>
          <cell r="CN72" t="e">
            <v>#DIV/0!</v>
          </cell>
          <cell r="CO72" t="e">
            <v>#DIV/0!</v>
          </cell>
          <cell r="CP72" t="e">
            <v>#DIV/0!</v>
          </cell>
          <cell r="CQ72" t="e">
            <v>#DIV/0!</v>
          </cell>
          <cell r="CR72" t="e">
            <v>#DIV/0!</v>
          </cell>
          <cell r="CS72" t="e">
            <v>#DIV/0!</v>
          </cell>
          <cell r="CT72">
            <v>0</v>
          </cell>
          <cell r="CU72">
            <v>0</v>
          </cell>
          <cell r="CV72">
            <v>0</v>
          </cell>
          <cell r="CW72">
            <v>0</v>
          </cell>
        </row>
        <row r="73">
          <cell r="A73">
            <v>40787</v>
          </cell>
          <cell r="G73">
            <v>0</v>
          </cell>
          <cell r="M73">
            <v>0</v>
          </cell>
          <cell r="Q73">
            <v>0</v>
          </cell>
          <cell r="U73">
            <v>0</v>
          </cell>
          <cell r="AB73">
            <v>0</v>
          </cell>
          <cell r="AI73">
            <v>0</v>
          </cell>
          <cell r="AZ73" t="str">
            <v/>
          </cell>
          <cell r="BA73" t="str">
            <v/>
          </cell>
          <cell r="BB73" t="str">
            <v/>
          </cell>
          <cell r="BC73" t="str">
            <v/>
          </cell>
          <cell r="BD73" t="str">
            <v/>
          </cell>
          <cell r="BE73">
            <v>0</v>
          </cell>
          <cell r="BF73" t="str">
            <v/>
          </cell>
          <cell r="BG73" t="str">
            <v/>
          </cell>
          <cell r="BH73" t="str">
            <v/>
          </cell>
          <cell r="BI73" t="str">
            <v/>
          </cell>
          <cell r="BJ73" t="str">
            <v/>
          </cell>
          <cell r="BK73">
            <v>0</v>
          </cell>
          <cell r="BL73">
            <v>0</v>
          </cell>
          <cell r="BM73">
            <v>0</v>
          </cell>
          <cell r="BN73">
            <v>0</v>
          </cell>
          <cell r="BO73">
            <v>0</v>
          </cell>
          <cell r="BP73" t="str">
            <v/>
          </cell>
          <cell r="BQ73" t="str">
            <v/>
          </cell>
          <cell r="BR73" t="str">
            <v/>
          </cell>
          <cell r="BS73">
            <v>0</v>
          </cell>
          <cell r="BT73" t="str">
            <v/>
          </cell>
          <cell r="BU73" t="str">
            <v/>
          </cell>
          <cell r="BV73" t="str">
            <v/>
          </cell>
          <cell r="BW73" t="str">
            <v/>
          </cell>
          <cell r="BX73" t="str">
            <v/>
          </cell>
          <cell r="BY73" t="str">
            <v/>
          </cell>
          <cell r="BZ73">
            <v>0</v>
          </cell>
          <cell r="CA73">
            <v>0</v>
          </cell>
          <cell r="CB73">
            <v>0</v>
          </cell>
          <cell r="CC73">
            <v>0</v>
          </cell>
          <cell r="CD73">
            <v>0</v>
          </cell>
          <cell r="CE73">
            <v>0</v>
          </cell>
          <cell r="CF73">
            <v>0</v>
          </cell>
          <cell r="CG73">
            <v>0</v>
          </cell>
          <cell r="CH73" t="e">
            <v>#DIV/0!</v>
          </cell>
          <cell r="CI73" t="e">
            <v>#DIV/0!</v>
          </cell>
          <cell r="CJ73" t="e">
            <v>#DIV/0!</v>
          </cell>
          <cell r="CK73" t="e">
            <v>#DIV/0!</v>
          </cell>
          <cell r="CL73" t="e">
            <v>#DIV/0!</v>
          </cell>
          <cell r="CM73" t="e">
            <v>#DIV/0!</v>
          </cell>
          <cell r="CN73" t="e">
            <v>#DIV/0!</v>
          </cell>
          <cell r="CO73" t="e">
            <v>#DIV/0!</v>
          </cell>
          <cell r="CP73" t="e">
            <v>#DIV/0!</v>
          </cell>
          <cell r="CQ73" t="e">
            <v>#DIV/0!</v>
          </cell>
          <cell r="CR73" t="e">
            <v>#DIV/0!</v>
          </cell>
          <cell r="CS73" t="e">
            <v>#DIV/0!</v>
          </cell>
          <cell r="CT73">
            <v>0</v>
          </cell>
          <cell r="CU73">
            <v>0</v>
          </cell>
          <cell r="CV73">
            <v>0</v>
          </cell>
          <cell r="CW73">
            <v>0</v>
          </cell>
        </row>
        <row r="74">
          <cell r="A74">
            <v>40817</v>
          </cell>
          <cell r="G74">
            <v>0</v>
          </cell>
          <cell r="M74">
            <v>0</v>
          </cell>
          <cell r="Q74">
            <v>0</v>
          </cell>
          <cell r="U74">
            <v>0</v>
          </cell>
          <cell r="AB74">
            <v>0</v>
          </cell>
          <cell r="AI74">
            <v>0</v>
          </cell>
          <cell r="AZ74" t="str">
            <v/>
          </cell>
          <cell r="BA74" t="str">
            <v/>
          </cell>
          <cell r="BB74" t="str">
            <v/>
          </cell>
          <cell r="BC74" t="str">
            <v/>
          </cell>
          <cell r="BD74" t="str">
            <v/>
          </cell>
          <cell r="BE74">
            <v>0</v>
          </cell>
          <cell r="BF74" t="str">
            <v/>
          </cell>
          <cell r="BG74" t="str">
            <v/>
          </cell>
          <cell r="BH74" t="str">
            <v/>
          </cell>
          <cell r="BI74" t="str">
            <v/>
          </cell>
          <cell r="BJ74" t="str">
            <v/>
          </cell>
          <cell r="BK74">
            <v>0</v>
          </cell>
          <cell r="BL74">
            <v>0</v>
          </cell>
          <cell r="BM74">
            <v>0</v>
          </cell>
          <cell r="BN74">
            <v>0</v>
          </cell>
          <cell r="BO74">
            <v>0</v>
          </cell>
          <cell r="BP74" t="str">
            <v/>
          </cell>
          <cell r="BQ74" t="str">
            <v/>
          </cell>
          <cell r="BR74" t="str">
            <v/>
          </cell>
          <cell r="BS74">
            <v>0</v>
          </cell>
          <cell r="BT74" t="str">
            <v/>
          </cell>
          <cell r="BU74" t="str">
            <v/>
          </cell>
          <cell r="BV74" t="str">
            <v/>
          </cell>
          <cell r="BW74" t="str">
            <v/>
          </cell>
          <cell r="BX74" t="str">
            <v/>
          </cell>
          <cell r="BY74" t="str">
            <v/>
          </cell>
          <cell r="BZ74">
            <v>0</v>
          </cell>
          <cell r="CA74">
            <v>0</v>
          </cell>
          <cell r="CB74">
            <v>0</v>
          </cell>
          <cell r="CC74">
            <v>0</v>
          </cell>
          <cell r="CD74">
            <v>0</v>
          </cell>
          <cell r="CE74">
            <v>0</v>
          </cell>
          <cell r="CF74">
            <v>0</v>
          </cell>
          <cell r="CG74">
            <v>0</v>
          </cell>
          <cell r="CH74" t="e">
            <v>#DIV/0!</v>
          </cell>
          <cell r="CI74" t="e">
            <v>#DIV/0!</v>
          </cell>
          <cell r="CJ74" t="e">
            <v>#DIV/0!</v>
          </cell>
          <cell r="CK74" t="e">
            <v>#DIV/0!</v>
          </cell>
          <cell r="CL74" t="e">
            <v>#DIV/0!</v>
          </cell>
          <cell r="CM74" t="e">
            <v>#DIV/0!</v>
          </cell>
          <cell r="CN74" t="e">
            <v>#DIV/0!</v>
          </cell>
          <cell r="CO74" t="e">
            <v>#DIV/0!</v>
          </cell>
          <cell r="CP74" t="e">
            <v>#DIV/0!</v>
          </cell>
          <cell r="CQ74" t="e">
            <v>#DIV/0!</v>
          </cell>
          <cell r="CR74" t="e">
            <v>#DIV/0!</v>
          </cell>
          <cell r="CS74" t="e">
            <v>#DIV/0!</v>
          </cell>
          <cell r="CT74">
            <v>0</v>
          </cell>
          <cell r="CU74">
            <v>0</v>
          </cell>
          <cell r="CV74">
            <v>0</v>
          </cell>
          <cell r="CW74">
            <v>0</v>
          </cell>
        </row>
        <row r="75">
          <cell r="A75">
            <v>40848</v>
          </cell>
          <cell r="G75">
            <v>0</v>
          </cell>
          <cell r="M75">
            <v>0</v>
          </cell>
          <cell r="Q75">
            <v>0</v>
          </cell>
          <cell r="U75">
            <v>0</v>
          </cell>
          <cell r="AB75">
            <v>0</v>
          </cell>
          <cell r="AI75">
            <v>0</v>
          </cell>
          <cell r="AZ75" t="str">
            <v/>
          </cell>
          <cell r="BA75" t="str">
            <v/>
          </cell>
          <cell r="BB75" t="str">
            <v/>
          </cell>
          <cell r="BC75" t="str">
            <v/>
          </cell>
          <cell r="BD75" t="str">
            <v/>
          </cell>
          <cell r="BE75">
            <v>0</v>
          </cell>
          <cell r="BF75" t="str">
            <v/>
          </cell>
          <cell r="BG75" t="str">
            <v/>
          </cell>
          <cell r="BH75" t="str">
            <v/>
          </cell>
          <cell r="BI75" t="str">
            <v/>
          </cell>
          <cell r="BJ75" t="str">
            <v/>
          </cell>
          <cell r="BK75">
            <v>0</v>
          </cell>
          <cell r="BL75">
            <v>0</v>
          </cell>
          <cell r="BM75">
            <v>0</v>
          </cell>
          <cell r="BN75">
            <v>0</v>
          </cell>
          <cell r="BO75">
            <v>0</v>
          </cell>
          <cell r="BP75" t="str">
            <v/>
          </cell>
          <cell r="BQ75" t="str">
            <v/>
          </cell>
          <cell r="BR75" t="str">
            <v/>
          </cell>
          <cell r="BS75">
            <v>0</v>
          </cell>
          <cell r="BT75" t="str">
            <v/>
          </cell>
          <cell r="BU75" t="str">
            <v/>
          </cell>
          <cell r="BV75" t="str">
            <v/>
          </cell>
          <cell r="BW75" t="str">
            <v/>
          </cell>
          <cell r="BX75" t="str">
            <v/>
          </cell>
          <cell r="BY75" t="str">
            <v/>
          </cell>
          <cell r="BZ75">
            <v>0</v>
          </cell>
          <cell r="CA75">
            <v>0</v>
          </cell>
          <cell r="CB75">
            <v>0</v>
          </cell>
          <cell r="CC75">
            <v>0</v>
          </cell>
          <cell r="CD75">
            <v>0</v>
          </cell>
          <cell r="CE75">
            <v>0</v>
          </cell>
          <cell r="CF75">
            <v>0</v>
          </cell>
          <cell r="CG75">
            <v>0</v>
          </cell>
          <cell r="CH75" t="e">
            <v>#DIV/0!</v>
          </cell>
          <cell r="CI75" t="e">
            <v>#DIV/0!</v>
          </cell>
          <cell r="CJ75" t="e">
            <v>#DIV/0!</v>
          </cell>
          <cell r="CK75" t="e">
            <v>#DIV/0!</v>
          </cell>
          <cell r="CL75" t="e">
            <v>#DIV/0!</v>
          </cell>
          <cell r="CM75" t="e">
            <v>#DIV/0!</v>
          </cell>
          <cell r="CN75" t="e">
            <v>#DIV/0!</v>
          </cell>
          <cell r="CO75" t="e">
            <v>#DIV/0!</v>
          </cell>
          <cell r="CP75" t="e">
            <v>#DIV/0!</v>
          </cell>
          <cell r="CQ75" t="e">
            <v>#DIV/0!</v>
          </cell>
          <cell r="CR75" t="e">
            <v>#DIV/0!</v>
          </cell>
          <cell r="CS75" t="e">
            <v>#DIV/0!</v>
          </cell>
          <cell r="CT75">
            <v>0</v>
          </cell>
          <cell r="CU75">
            <v>0</v>
          </cell>
          <cell r="CV75">
            <v>0</v>
          </cell>
          <cell r="CW75">
            <v>0</v>
          </cell>
        </row>
        <row r="76">
          <cell r="A76">
            <v>40878</v>
          </cell>
          <cell r="G76">
            <v>0</v>
          </cell>
          <cell r="M76">
            <v>0</v>
          </cell>
          <cell r="Q76">
            <v>0</v>
          </cell>
          <cell r="U76">
            <v>0</v>
          </cell>
          <cell r="AB76">
            <v>0</v>
          </cell>
          <cell r="AI76">
            <v>0</v>
          </cell>
          <cell r="AZ76" t="str">
            <v/>
          </cell>
          <cell r="BA76" t="str">
            <v/>
          </cell>
          <cell r="BB76" t="str">
            <v/>
          </cell>
          <cell r="BC76" t="str">
            <v/>
          </cell>
          <cell r="BD76" t="str">
            <v/>
          </cell>
          <cell r="BE76">
            <v>0</v>
          </cell>
          <cell r="BF76" t="str">
            <v/>
          </cell>
          <cell r="BG76" t="str">
            <v/>
          </cell>
          <cell r="BH76" t="str">
            <v/>
          </cell>
          <cell r="BI76" t="str">
            <v/>
          </cell>
          <cell r="BJ76" t="str">
            <v/>
          </cell>
          <cell r="BK76">
            <v>0</v>
          </cell>
          <cell r="BL76">
            <v>0</v>
          </cell>
          <cell r="BM76">
            <v>0</v>
          </cell>
          <cell r="BN76">
            <v>0</v>
          </cell>
          <cell r="BO76">
            <v>0</v>
          </cell>
          <cell r="BP76" t="str">
            <v/>
          </cell>
          <cell r="BQ76" t="str">
            <v/>
          </cell>
          <cell r="BR76" t="str">
            <v/>
          </cell>
          <cell r="BS76">
            <v>0</v>
          </cell>
          <cell r="BT76" t="str">
            <v/>
          </cell>
          <cell r="BU76" t="str">
            <v/>
          </cell>
          <cell r="BV76" t="str">
            <v/>
          </cell>
          <cell r="BW76" t="str">
            <v/>
          </cell>
          <cell r="BX76" t="str">
            <v/>
          </cell>
          <cell r="BY76" t="str">
            <v/>
          </cell>
          <cell r="BZ76">
            <v>0</v>
          </cell>
          <cell r="CA76">
            <v>0</v>
          </cell>
          <cell r="CB76">
            <v>0</v>
          </cell>
          <cell r="CC76">
            <v>0</v>
          </cell>
          <cell r="CD76">
            <v>0</v>
          </cell>
          <cell r="CE76">
            <v>0</v>
          </cell>
          <cell r="CF76">
            <v>0</v>
          </cell>
          <cell r="CG76">
            <v>0</v>
          </cell>
          <cell r="CH76" t="e">
            <v>#DIV/0!</v>
          </cell>
          <cell r="CI76" t="e">
            <v>#DIV/0!</v>
          </cell>
          <cell r="CJ76" t="e">
            <v>#DIV/0!</v>
          </cell>
          <cell r="CK76" t="e">
            <v>#DIV/0!</v>
          </cell>
          <cell r="CL76" t="e">
            <v>#DIV/0!</v>
          </cell>
          <cell r="CM76" t="e">
            <v>#DIV/0!</v>
          </cell>
          <cell r="CN76" t="e">
            <v>#DIV/0!</v>
          </cell>
          <cell r="CO76" t="e">
            <v>#DIV/0!</v>
          </cell>
          <cell r="CP76" t="e">
            <v>#DIV/0!</v>
          </cell>
          <cell r="CQ76" t="e">
            <v>#DIV/0!</v>
          </cell>
          <cell r="CR76" t="e">
            <v>#DIV/0!</v>
          </cell>
          <cell r="CS76" t="e">
            <v>#DIV/0!</v>
          </cell>
          <cell r="CT76">
            <v>0</v>
          </cell>
          <cell r="CU76">
            <v>0</v>
          </cell>
          <cell r="CV76">
            <v>0</v>
          </cell>
          <cell r="CW76">
            <v>0</v>
          </cell>
        </row>
        <row r="77">
          <cell r="A77">
            <v>40909</v>
          </cell>
          <cell r="G77">
            <v>0</v>
          </cell>
          <cell r="M77">
            <v>0</v>
          </cell>
          <cell r="Q77">
            <v>0</v>
          </cell>
          <cell r="U77">
            <v>0</v>
          </cell>
          <cell r="AB77">
            <v>0</v>
          </cell>
          <cell r="AI77">
            <v>0</v>
          </cell>
          <cell r="AZ77" t="str">
            <v/>
          </cell>
          <cell r="BA77" t="str">
            <v/>
          </cell>
          <cell r="BB77" t="str">
            <v/>
          </cell>
          <cell r="BC77" t="str">
            <v/>
          </cell>
          <cell r="BD77" t="str">
            <v/>
          </cell>
          <cell r="BE77">
            <v>0</v>
          </cell>
          <cell r="BF77" t="str">
            <v/>
          </cell>
          <cell r="BG77" t="str">
            <v/>
          </cell>
          <cell r="BH77" t="str">
            <v/>
          </cell>
          <cell r="BI77" t="str">
            <v/>
          </cell>
          <cell r="BJ77" t="str">
            <v/>
          </cell>
          <cell r="BK77">
            <v>0</v>
          </cell>
          <cell r="BL77">
            <v>0</v>
          </cell>
          <cell r="BM77">
            <v>0</v>
          </cell>
          <cell r="BN77">
            <v>0</v>
          </cell>
          <cell r="BO77">
            <v>0</v>
          </cell>
          <cell r="BP77" t="str">
            <v/>
          </cell>
          <cell r="BQ77" t="str">
            <v/>
          </cell>
          <cell r="BR77" t="str">
            <v/>
          </cell>
          <cell r="BS77">
            <v>0</v>
          </cell>
          <cell r="BT77" t="str">
            <v/>
          </cell>
          <cell r="BU77" t="str">
            <v/>
          </cell>
          <cell r="BV77" t="str">
            <v/>
          </cell>
          <cell r="BW77" t="str">
            <v/>
          </cell>
          <cell r="BX77" t="str">
            <v/>
          </cell>
          <cell r="BY77" t="str">
            <v/>
          </cell>
          <cell r="BZ77">
            <v>0</v>
          </cell>
          <cell r="CA77">
            <v>0</v>
          </cell>
          <cell r="CB77">
            <v>0</v>
          </cell>
          <cell r="CC77">
            <v>0</v>
          </cell>
          <cell r="CD77">
            <v>0</v>
          </cell>
          <cell r="CE77">
            <v>0</v>
          </cell>
          <cell r="CF77">
            <v>0</v>
          </cell>
          <cell r="CG77">
            <v>0</v>
          </cell>
          <cell r="CH77" t="e">
            <v>#DIV/0!</v>
          </cell>
          <cell r="CI77" t="e">
            <v>#DIV/0!</v>
          </cell>
          <cell r="CJ77" t="e">
            <v>#DIV/0!</v>
          </cell>
          <cell r="CK77" t="e">
            <v>#DIV/0!</v>
          </cell>
          <cell r="CL77" t="e">
            <v>#DIV/0!</v>
          </cell>
          <cell r="CM77" t="e">
            <v>#DIV/0!</v>
          </cell>
          <cell r="CN77" t="e">
            <v>#DIV/0!</v>
          </cell>
          <cell r="CO77" t="e">
            <v>#DIV/0!</v>
          </cell>
          <cell r="CP77" t="e">
            <v>#DIV/0!</v>
          </cell>
          <cell r="CQ77" t="e">
            <v>#DIV/0!</v>
          </cell>
          <cell r="CR77" t="e">
            <v>#DIV/0!</v>
          </cell>
          <cell r="CS77" t="e">
            <v>#DIV/0!</v>
          </cell>
          <cell r="CT77">
            <v>0</v>
          </cell>
          <cell r="CU77">
            <v>0</v>
          </cell>
          <cell r="CV77">
            <v>0</v>
          </cell>
          <cell r="CW77">
            <v>0</v>
          </cell>
        </row>
        <row r="78">
          <cell r="A78">
            <v>40940</v>
          </cell>
          <cell r="G78">
            <v>0</v>
          </cell>
          <cell r="M78">
            <v>0</v>
          </cell>
          <cell r="Q78">
            <v>0</v>
          </cell>
          <cell r="U78">
            <v>0</v>
          </cell>
          <cell r="AB78">
            <v>0</v>
          </cell>
          <cell r="AI78">
            <v>0</v>
          </cell>
          <cell r="AZ78" t="str">
            <v/>
          </cell>
          <cell r="BA78" t="str">
            <v/>
          </cell>
          <cell r="BB78" t="str">
            <v/>
          </cell>
          <cell r="BC78" t="str">
            <v/>
          </cell>
          <cell r="BD78" t="str">
            <v/>
          </cell>
          <cell r="BE78">
            <v>0</v>
          </cell>
          <cell r="BF78" t="str">
            <v/>
          </cell>
          <cell r="BG78" t="str">
            <v/>
          </cell>
          <cell r="BH78" t="str">
            <v/>
          </cell>
          <cell r="BI78" t="str">
            <v/>
          </cell>
          <cell r="BJ78" t="str">
            <v/>
          </cell>
          <cell r="BK78">
            <v>0</v>
          </cell>
          <cell r="BL78">
            <v>0</v>
          </cell>
          <cell r="BM78">
            <v>0</v>
          </cell>
          <cell r="BN78">
            <v>0</v>
          </cell>
          <cell r="BO78">
            <v>0</v>
          </cell>
          <cell r="BP78" t="str">
            <v/>
          </cell>
          <cell r="BQ78" t="str">
            <v/>
          </cell>
          <cell r="BR78" t="str">
            <v/>
          </cell>
          <cell r="BS78">
            <v>0</v>
          </cell>
          <cell r="BT78" t="str">
            <v/>
          </cell>
          <cell r="BU78" t="str">
            <v/>
          </cell>
          <cell r="BV78" t="str">
            <v/>
          </cell>
          <cell r="BW78" t="str">
            <v/>
          </cell>
          <cell r="BX78" t="str">
            <v/>
          </cell>
          <cell r="BY78" t="str">
            <v/>
          </cell>
          <cell r="BZ78">
            <v>0</v>
          </cell>
          <cell r="CA78">
            <v>0</v>
          </cell>
          <cell r="CB78">
            <v>0</v>
          </cell>
          <cell r="CC78">
            <v>0</v>
          </cell>
          <cell r="CD78">
            <v>0</v>
          </cell>
          <cell r="CE78">
            <v>0</v>
          </cell>
          <cell r="CF78">
            <v>0</v>
          </cell>
          <cell r="CG78">
            <v>0</v>
          </cell>
          <cell r="CH78" t="e">
            <v>#DIV/0!</v>
          </cell>
          <cell r="CI78" t="e">
            <v>#DIV/0!</v>
          </cell>
          <cell r="CJ78" t="e">
            <v>#DIV/0!</v>
          </cell>
          <cell r="CK78" t="e">
            <v>#DIV/0!</v>
          </cell>
          <cell r="CL78" t="e">
            <v>#DIV/0!</v>
          </cell>
          <cell r="CM78" t="e">
            <v>#DIV/0!</v>
          </cell>
          <cell r="CN78" t="e">
            <v>#DIV/0!</v>
          </cell>
          <cell r="CO78" t="e">
            <v>#DIV/0!</v>
          </cell>
          <cell r="CP78" t="e">
            <v>#DIV/0!</v>
          </cell>
          <cell r="CQ78" t="e">
            <v>#DIV/0!</v>
          </cell>
          <cell r="CR78" t="e">
            <v>#DIV/0!</v>
          </cell>
          <cell r="CS78" t="e">
            <v>#DIV/0!</v>
          </cell>
          <cell r="CT78">
            <v>0</v>
          </cell>
          <cell r="CU78">
            <v>0</v>
          </cell>
          <cell r="CV78">
            <v>0</v>
          </cell>
          <cell r="CW78">
            <v>0</v>
          </cell>
        </row>
        <row r="79">
          <cell r="A79">
            <v>40969</v>
          </cell>
          <cell r="G79">
            <v>0</v>
          </cell>
          <cell r="M79">
            <v>0</v>
          </cell>
          <cell r="Q79">
            <v>0</v>
          </cell>
          <cell r="U79">
            <v>0</v>
          </cell>
          <cell r="AB79">
            <v>0</v>
          </cell>
          <cell r="AI79">
            <v>0</v>
          </cell>
          <cell r="AZ79" t="str">
            <v/>
          </cell>
          <cell r="BA79" t="str">
            <v/>
          </cell>
          <cell r="BB79" t="str">
            <v/>
          </cell>
          <cell r="BC79" t="str">
            <v/>
          </cell>
          <cell r="BD79" t="str">
            <v/>
          </cell>
          <cell r="BE79">
            <v>0</v>
          </cell>
          <cell r="BF79" t="str">
            <v/>
          </cell>
          <cell r="BG79" t="str">
            <v/>
          </cell>
          <cell r="BH79" t="str">
            <v/>
          </cell>
          <cell r="BI79" t="str">
            <v/>
          </cell>
          <cell r="BJ79" t="str">
            <v/>
          </cell>
          <cell r="BK79">
            <v>0</v>
          </cell>
          <cell r="BL79">
            <v>0</v>
          </cell>
          <cell r="BM79">
            <v>0</v>
          </cell>
          <cell r="BN79">
            <v>0</v>
          </cell>
          <cell r="BO79">
            <v>0</v>
          </cell>
          <cell r="BP79" t="str">
            <v/>
          </cell>
          <cell r="BQ79" t="str">
            <v/>
          </cell>
          <cell r="BR79" t="str">
            <v/>
          </cell>
          <cell r="BS79">
            <v>0</v>
          </cell>
          <cell r="BT79" t="str">
            <v/>
          </cell>
          <cell r="BU79" t="str">
            <v/>
          </cell>
          <cell r="BV79" t="str">
            <v/>
          </cell>
          <cell r="BW79" t="str">
            <v/>
          </cell>
          <cell r="BX79" t="str">
            <v/>
          </cell>
          <cell r="BY79" t="str">
            <v/>
          </cell>
          <cell r="BZ79">
            <v>0</v>
          </cell>
          <cell r="CA79">
            <v>0</v>
          </cell>
          <cell r="CB79">
            <v>0</v>
          </cell>
          <cell r="CC79">
            <v>0</v>
          </cell>
          <cell r="CD79">
            <v>0</v>
          </cell>
          <cell r="CE79">
            <v>0</v>
          </cell>
          <cell r="CF79">
            <v>0</v>
          </cell>
          <cell r="CG79">
            <v>0</v>
          </cell>
          <cell r="CH79" t="e">
            <v>#DIV/0!</v>
          </cell>
          <cell r="CI79" t="e">
            <v>#DIV/0!</v>
          </cell>
          <cell r="CJ79" t="e">
            <v>#DIV/0!</v>
          </cell>
          <cell r="CK79" t="e">
            <v>#DIV/0!</v>
          </cell>
          <cell r="CL79" t="e">
            <v>#DIV/0!</v>
          </cell>
          <cell r="CM79" t="e">
            <v>#DIV/0!</v>
          </cell>
          <cell r="CN79" t="e">
            <v>#DIV/0!</v>
          </cell>
          <cell r="CO79" t="e">
            <v>#DIV/0!</v>
          </cell>
          <cell r="CP79" t="e">
            <v>#DIV/0!</v>
          </cell>
          <cell r="CQ79" t="e">
            <v>#DIV/0!</v>
          </cell>
          <cell r="CR79" t="e">
            <v>#DIV/0!</v>
          </cell>
          <cell r="CS79" t="e">
            <v>#DIV/0!</v>
          </cell>
          <cell r="CT79">
            <v>0</v>
          </cell>
          <cell r="CU79">
            <v>0</v>
          </cell>
          <cell r="CV79">
            <v>0</v>
          </cell>
          <cell r="CW79">
            <v>0</v>
          </cell>
        </row>
        <row r="80">
          <cell r="A80">
            <v>41000</v>
          </cell>
          <cell r="G80">
            <v>0</v>
          </cell>
          <cell r="M80">
            <v>0</v>
          </cell>
          <cell r="Q80">
            <v>0</v>
          </cell>
          <cell r="U80">
            <v>0</v>
          </cell>
          <cell r="AB80">
            <v>0</v>
          </cell>
          <cell r="AI80">
            <v>0</v>
          </cell>
          <cell r="AZ80" t="str">
            <v/>
          </cell>
          <cell r="BA80" t="str">
            <v/>
          </cell>
          <cell r="BB80" t="str">
            <v/>
          </cell>
          <cell r="BC80" t="str">
            <v/>
          </cell>
          <cell r="BD80" t="str">
            <v/>
          </cell>
          <cell r="BE80">
            <v>0</v>
          </cell>
          <cell r="BF80" t="str">
            <v/>
          </cell>
          <cell r="BG80" t="str">
            <v/>
          </cell>
          <cell r="BH80" t="str">
            <v/>
          </cell>
          <cell r="BI80" t="str">
            <v/>
          </cell>
          <cell r="BJ80" t="str">
            <v/>
          </cell>
          <cell r="BK80">
            <v>0</v>
          </cell>
          <cell r="BL80">
            <v>0</v>
          </cell>
          <cell r="BM80">
            <v>0</v>
          </cell>
          <cell r="BN80">
            <v>0</v>
          </cell>
          <cell r="BO80">
            <v>0</v>
          </cell>
          <cell r="BP80" t="str">
            <v/>
          </cell>
          <cell r="BQ80" t="str">
            <v/>
          </cell>
          <cell r="BR80" t="str">
            <v/>
          </cell>
          <cell r="BS80">
            <v>0</v>
          </cell>
          <cell r="BT80" t="str">
            <v/>
          </cell>
          <cell r="BU80" t="str">
            <v/>
          </cell>
          <cell r="BV80" t="str">
            <v/>
          </cell>
          <cell r="BW80" t="str">
            <v/>
          </cell>
          <cell r="BX80" t="str">
            <v/>
          </cell>
          <cell r="BY80" t="str">
            <v/>
          </cell>
          <cell r="BZ80">
            <v>0</v>
          </cell>
          <cell r="CA80">
            <v>0</v>
          </cell>
          <cell r="CB80">
            <v>0</v>
          </cell>
          <cell r="CC80">
            <v>0</v>
          </cell>
          <cell r="CD80">
            <v>0</v>
          </cell>
          <cell r="CE80">
            <v>0</v>
          </cell>
          <cell r="CF80">
            <v>0</v>
          </cell>
          <cell r="CG80">
            <v>0</v>
          </cell>
          <cell r="CH80" t="e">
            <v>#DIV/0!</v>
          </cell>
          <cell r="CI80" t="e">
            <v>#DIV/0!</v>
          </cell>
          <cell r="CJ80" t="e">
            <v>#DIV/0!</v>
          </cell>
          <cell r="CK80" t="e">
            <v>#DIV/0!</v>
          </cell>
          <cell r="CL80" t="e">
            <v>#DIV/0!</v>
          </cell>
          <cell r="CM80" t="e">
            <v>#DIV/0!</v>
          </cell>
          <cell r="CN80" t="e">
            <v>#DIV/0!</v>
          </cell>
          <cell r="CO80" t="e">
            <v>#DIV/0!</v>
          </cell>
          <cell r="CP80" t="e">
            <v>#DIV/0!</v>
          </cell>
          <cell r="CQ80" t="e">
            <v>#DIV/0!</v>
          </cell>
          <cell r="CR80" t="e">
            <v>#DIV/0!</v>
          </cell>
          <cell r="CS80" t="e">
            <v>#DIV/0!</v>
          </cell>
          <cell r="CT80">
            <v>0</v>
          </cell>
          <cell r="CU80">
            <v>0</v>
          </cell>
          <cell r="CV80">
            <v>0</v>
          </cell>
          <cell r="CW80">
            <v>0</v>
          </cell>
        </row>
        <row r="81">
          <cell r="A81">
            <v>41030</v>
          </cell>
          <cell r="G81">
            <v>0</v>
          </cell>
          <cell r="M81">
            <v>0</v>
          </cell>
          <cell r="Q81">
            <v>0</v>
          </cell>
          <cell r="U81">
            <v>0</v>
          </cell>
          <cell r="AB81">
            <v>0</v>
          </cell>
          <cell r="AI81">
            <v>0</v>
          </cell>
          <cell r="AZ81" t="str">
            <v/>
          </cell>
          <cell r="BA81" t="str">
            <v/>
          </cell>
          <cell r="BB81" t="str">
            <v/>
          </cell>
          <cell r="BC81" t="str">
            <v/>
          </cell>
          <cell r="BD81" t="str">
            <v/>
          </cell>
          <cell r="BE81">
            <v>0</v>
          </cell>
          <cell r="BF81" t="str">
            <v/>
          </cell>
          <cell r="BG81" t="str">
            <v/>
          </cell>
          <cell r="BH81" t="str">
            <v/>
          </cell>
          <cell r="BI81" t="str">
            <v/>
          </cell>
          <cell r="BJ81" t="str">
            <v/>
          </cell>
          <cell r="BK81">
            <v>0</v>
          </cell>
          <cell r="BL81">
            <v>0</v>
          </cell>
          <cell r="BM81">
            <v>0</v>
          </cell>
          <cell r="BN81">
            <v>0</v>
          </cell>
          <cell r="BO81">
            <v>0</v>
          </cell>
          <cell r="BP81" t="str">
            <v/>
          </cell>
          <cell r="BQ81" t="str">
            <v/>
          </cell>
          <cell r="BR81" t="str">
            <v/>
          </cell>
          <cell r="BS81">
            <v>0</v>
          </cell>
          <cell r="BT81" t="str">
            <v/>
          </cell>
          <cell r="BU81" t="str">
            <v/>
          </cell>
          <cell r="BV81" t="str">
            <v/>
          </cell>
          <cell r="BW81" t="str">
            <v/>
          </cell>
          <cell r="BX81" t="str">
            <v/>
          </cell>
          <cell r="BY81" t="str">
            <v/>
          </cell>
          <cell r="BZ81">
            <v>0</v>
          </cell>
          <cell r="CA81">
            <v>0</v>
          </cell>
          <cell r="CB81">
            <v>0</v>
          </cell>
          <cell r="CC81">
            <v>0</v>
          </cell>
          <cell r="CD81">
            <v>0</v>
          </cell>
          <cell r="CE81">
            <v>0</v>
          </cell>
          <cell r="CF81">
            <v>0</v>
          </cell>
          <cell r="CG81">
            <v>0</v>
          </cell>
          <cell r="CH81" t="e">
            <v>#DIV/0!</v>
          </cell>
          <cell r="CI81" t="e">
            <v>#DIV/0!</v>
          </cell>
          <cell r="CJ81" t="e">
            <v>#DIV/0!</v>
          </cell>
          <cell r="CK81" t="e">
            <v>#DIV/0!</v>
          </cell>
          <cell r="CL81" t="e">
            <v>#DIV/0!</v>
          </cell>
          <cell r="CM81" t="e">
            <v>#DIV/0!</v>
          </cell>
          <cell r="CN81" t="e">
            <v>#DIV/0!</v>
          </cell>
          <cell r="CO81" t="e">
            <v>#DIV/0!</v>
          </cell>
          <cell r="CP81" t="e">
            <v>#DIV/0!</v>
          </cell>
          <cell r="CQ81" t="e">
            <v>#DIV/0!</v>
          </cell>
          <cell r="CR81" t="e">
            <v>#DIV/0!</v>
          </cell>
          <cell r="CS81" t="e">
            <v>#DIV/0!</v>
          </cell>
        </row>
        <row r="82">
          <cell r="A82">
            <v>41061</v>
          </cell>
          <cell r="G82">
            <v>0</v>
          </cell>
          <cell r="M82">
            <v>0</v>
          </cell>
          <cell r="Q82">
            <v>0</v>
          </cell>
          <cell r="U82">
            <v>0</v>
          </cell>
          <cell r="AB82">
            <v>0</v>
          </cell>
          <cell r="AI82">
            <v>0</v>
          </cell>
          <cell r="AZ82" t="str">
            <v/>
          </cell>
          <cell r="BA82" t="str">
            <v/>
          </cell>
          <cell r="BB82" t="str">
            <v/>
          </cell>
          <cell r="BC82" t="str">
            <v/>
          </cell>
          <cell r="BD82" t="str">
            <v/>
          </cell>
          <cell r="BE82">
            <v>0</v>
          </cell>
          <cell r="BF82" t="str">
            <v/>
          </cell>
          <cell r="BG82" t="str">
            <v/>
          </cell>
          <cell r="BH82" t="str">
            <v/>
          </cell>
          <cell r="BI82" t="str">
            <v/>
          </cell>
          <cell r="BJ82" t="str">
            <v/>
          </cell>
          <cell r="BK82">
            <v>0</v>
          </cell>
          <cell r="BL82">
            <v>0</v>
          </cell>
          <cell r="BM82">
            <v>0</v>
          </cell>
          <cell r="BN82">
            <v>0</v>
          </cell>
          <cell r="BO82">
            <v>0</v>
          </cell>
          <cell r="BP82" t="str">
            <v/>
          </cell>
          <cell r="BQ82" t="str">
            <v/>
          </cell>
          <cell r="BR82" t="str">
            <v/>
          </cell>
          <cell r="BS82">
            <v>0</v>
          </cell>
          <cell r="BT82" t="str">
            <v/>
          </cell>
          <cell r="BU82" t="str">
            <v/>
          </cell>
          <cell r="BV82" t="str">
            <v/>
          </cell>
          <cell r="BW82" t="str">
            <v/>
          </cell>
          <cell r="BX82" t="str">
            <v/>
          </cell>
          <cell r="BY82" t="str">
            <v/>
          </cell>
          <cell r="BZ82">
            <v>0</v>
          </cell>
          <cell r="CA82">
            <v>0</v>
          </cell>
          <cell r="CB82">
            <v>0</v>
          </cell>
          <cell r="CC82">
            <v>0</v>
          </cell>
          <cell r="CD82">
            <v>0</v>
          </cell>
          <cell r="CE82">
            <v>0</v>
          </cell>
          <cell r="CF82">
            <v>0</v>
          </cell>
          <cell r="CG82">
            <v>0</v>
          </cell>
          <cell r="CH82" t="e">
            <v>#DIV/0!</v>
          </cell>
          <cell r="CI82" t="e">
            <v>#DIV/0!</v>
          </cell>
          <cell r="CJ82" t="e">
            <v>#DIV/0!</v>
          </cell>
          <cell r="CK82" t="e">
            <v>#DIV/0!</v>
          </cell>
          <cell r="CL82" t="e">
            <v>#DIV/0!</v>
          </cell>
          <cell r="CM82" t="e">
            <v>#DIV/0!</v>
          </cell>
          <cell r="CN82" t="e">
            <v>#DIV/0!</v>
          </cell>
          <cell r="CO82" t="e">
            <v>#DIV/0!</v>
          </cell>
          <cell r="CP82" t="e">
            <v>#DIV/0!</v>
          </cell>
          <cell r="CQ82" t="e">
            <v>#DIV/0!</v>
          </cell>
          <cell r="CR82" t="e">
            <v>#DIV/0!</v>
          </cell>
          <cell r="CS82" t="e">
            <v>#DIV/0!</v>
          </cell>
        </row>
        <row r="83">
          <cell r="A83">
            <v>41091</v>
          </cell>
          <cell r="G83">
            <v>0</v>
          </cell>
          <cell r="M83">
            <v>0</v>
          </cell>
          <cell r="Q83">
            <v>0</v>
          </cell>
          <cell r="U83">
            <v>0</v>
          </cell>
          <cell r="AB83">
            <v>0</v>
          </cell>
          <cell r="AI83">
            <v>0</v>
          </cell>
          <cell r="AZ83" t="str">
            <v/>
          </cell>
          <cell r="BA83" t="str">
            <v/>
          </cell>
          <cell r="BB83" t="str">
            <v/>
          </cell>
          <cell r="BC83" t="str">
            <v/>
          </cell>
          <cell r="BD83" t="str">
            <v/>
          </cell>
          <cell r="BE83">
            <v>0</v>
          </cell>
          <cell r="BF83" t="str">
            <v/>
          </cell>
          <cell r="BG83" t="str">
            <v/>
          </cell>
          <cell r="BH83" t="str">
            <v/>
          </cell>
          <cell r="BI83" t="str">
            <v/>
          </cell>
          <cell r="BJ83" t="str">
            <v/>
          </cell>
          <cell r="BK83">
            <v>0</v>
          </cell>
          <cell r="BL83">
            <v>0</v>
          </cell>
          <cell r="BM83">
            <v>0</v>
          </cell>
          <cell r="BN83">
            <v>0</v>
          </cell>
          <cell r="BO83">
            <v>0</v>
          </cell>
          <cell r="BP83" t="str">
            <v/>
          </cell>
          <cell r="BQ83" t="str">
            <v/>
          </cell>
          <cell r="BR83" t="str">
            <v/>
          </cell>
          <cell r="BS83">
            <v>0</v>
          </cell>
          <cell r="BT83" t="str">
            <v/>
          </cell>
          <cell r="BU83" t="str">
            <v/>
          </cell>
          <cell r="BV83" t="str">
            <v/>
          </cell>
          <cell r="BW83" t="str">
            <v/>
          </cell>
          <cell r="BX83" t="str">
            <v/>
          </cell>
          <cell r="BY83" t="str">
            <v/>
          </cell>
          <cell r="BZ83">
            <v>0</v>
          </cell>
          <cell r="CA83">
            <v>0</v>
          </cell>
          <cell r="CB83">
            <v>0</v>
          </cell>
          <cell r="CC83">
            <v>0</v>
          </cell>
          <cell r="CD83">
            <v>0</v>
          </cell>
          <cell r="CE83">
            <v>0</v>
          </cell>
          <cell r="CF83">
            <v>0</v>
          </cell>
          <cell r="CG83">
            <v>0</v>
          </cell>
          <cell r="CH83" t="e">
            <v>#DIV/0!</v>
          </cell>
          <cell r="CI83" t="e">
            <v>#DIV/0!</v>
          </cell>
          <cell r="CJ83" t="e">
            <v>#DIV/0!</v>
          </cell>
          <cell r="CK83" t="e">
            <v>#DIV/0!</v>
          </cell>
          <cell r="CL83" t="e">
            <v>#DIV/0!</v>
          </cell>
          <cell r="CM83" t="e">
            <v>#DIV/0!</v>
          </cell>
          <cell r="CN83" t="e">
            <v>#DIV/0!</v>
          </cell>
          <cell r="CO83" t="e">
            <v>#DIV/0!</v>
          </cell>
          <cell r="CP83" t="e">
            <v>#DIV/0!</v>
          </cell>
          <cell r="CQ83" t="e">
            <v>#DIV/0!</v>
          </cell>
          <cell r="CR83" t="e">
            <v>#DIV/0!</v>
          </cell>
          <cell r="CS83" t="e">
            <v>#DIV/0!</v>
          </cell>
        </row>
        <row r="84">
          <cell r="A84">
            <v>41122</v>
          </cell>
          <cell r="G84">
            <v>0</v>
          </cell>
          <cell r="M84">
            <v>0</v>
          </cell>
          <cell r="Q84">
            <v>0</v>
          </cell>
          <cell r="U84">
            <v>0</v>
          </cell>
          <cell r="AB84">
            <v>0</v>
          </cell>
          <cell r="AI84">
            <v>0</v>
          </cell>
          <cell r="AZ84" t="str">
            <v/>
          </cell>
          <cell r="BA84" t="str">
            <v/>
          </cell>
          <cell r="BB84" t="str">
            <v/>
          </cell>
          <cell r="BC84" t="str">
            <v/>
          </cell>
          <cell r="BD84" t="str">
            <v/>
          </cell>
          <cell r="BE84">
            <v>0</v>
          </cell>
          <cell r="BF84" t="str">
            <v/>
          </cell>
          <cell r="BG84" t="str">
            <v/>
          </cell>
          <cell r="BH84" t="str">
            <v/>
          </cell>
          <cell r="BI84" t="str">
            <v/>
          </cell>
          <cell r="BJ84" t="str">
            <v/>
          </cell>
          <cell r="BK84">
            <v>0</v>
          </cell>
          <cell r="BL84">
            <v>0</v>
          </cell>
          <cell r="BM84">
            <v>0</v>
          </cell>
          <cell r="BN84">
            <v>0</v>
          </cell>
          <cell r="BO84">
            <v>0</v>
          </cell>
          <cell r="BP84" t="str">
            <v/>
          </cell>
          <cell r="BQ84" t="str">
            <v/>
          </cell>
          <cell r="BR84" t="str">
            <v/>
          </cell>
          <cell r="BS84">
            <v>0</v>
          </cell>
          <cell r="BT84" t="str">
            <v/>
          </cell>
          <cell r="BU84" t="str">
            <v/>
          </cell>
          <cell r="BV84" t="str">
            <v/>
          </cell>
          <cell r="BW84" t="str">
            <v/>
          </cell>
          <cell r="BX84" t="str">
            <v/>
          </cell>
          <cell r="BY84" t="str">
            <v/>
          </cell>
          <cell r="BZ84">
            <v>0</v>
          </cell>
          <cell r="CA84">
            <v>0</v>
          </cell>
          <cell r="CB84">
            <v>0</v>
          </cell>
          <cell r="CC84">
            <v>0</v>
          </cell>
          <cell r="CD84">
            <v>0</v>
          </cell>
          <cell r="CE84">
            <v>0</v>
          </cell>
          <cell r="CF84">
            <v>0</v>
          </cell>
          <cell r="CG84">
            <v>0</v>
          </cell>
          <cell r="CH84" t="e">
            <v>#DIV/0!</v>
          </cell>
          <cell r="CI84" t="e">
            <v>#DIV/0!</v>
          </cell>
          <cell r="CJ84" t="e">
            <v>#DIV/0!</v>
          </cell>
          <cell r="CK84" t="e">
            <v>#DIV/0!</v>
          </cell>
          <cell r="CL84" t="e">
            <v>#DIV/0!</v>
          </cell>
          <cell r="CM84" t="e">
            <v>#DIV/0!</v>
          </cell>
          <cell r="CN84" t="e">
            <v>#DIV/0!</v>
          </cell>
          <cell r="CO84" t="e">
            <v>#DIV/0!</v>
          </cell>
          <cell r="CP84" t="e">
            <v>#DIV/0!</v>
          </cell>
          <cell r="CQ84" t="e">
            <v>#DIV/0!</v>
          </cell>
          <cell r="CR84" t="e">
            <v>#DIV/0!</v>
          </cell>
          <cell r="CS84" t="e">
            <v>#DIV/0!</v>
          </cell>
        </row>
        <row r="85">
          <cell r="A85">
            <v>41153</v>
          </cell>
          <cell r="G85">
            <v>0</v>
          </cell>
          <cell r="M85">
            <v>0</v>
          </cell>
          <cell r="Q85">
            <v>0</v>
          </cell>
          <cell r="U85">
            <v>0</v>
          </cell>
          <cell r="AB85">
            <v>0</v>
          </cell>
          <cell r="AI85">
            <v>0</v>
          </cell>
          <cell r="AZ85" t="str">
            <v/>
          </cell>
          <cell r="BA85" t="str">
            <v/>
          </cell>
          <cell r="BB85" t="str">
            <v/>
          </cell>
          <cell r="BC85" t="str">
            <v/>
          </cell>
          <cell r="BD85" t="str">
            <v/>
          </cell>
          <cell r="BE85">
            <v>0</v>
          </cell>
          <cell r="BF85" t="str">
            <v/>
          </cell>
          <cell r="BG85" t="str">
            <v/>
          </cell>
          <cell r="BH85" t="str">
            <v/>
          </cell>
          <cell r="BI85" t="str">
            <v/>
          </cell>
          <cell r="BJ85" t="str">
            <v/>
          </cell>
          <cell r="BK85">
            <v>0</v>
          </cell>
          <cell r="BL85">
            <v>0</v>
          </cell>
          <cell r="BM85">
            <v>0</v>
          </cell>
          <cell r="BN85">
            <v>0</v>
          </cell>
          <cell r="BO85">
            <v>0</v>
          </cell>
          <cell r="BP85" t="str">
            <v/>
          </cell>
          <cell r="BQ85" t="str">
            <v/>
          </cell>
          <cell r="BR85" t="str">
            <v/>
          </cell>
          <cell r="BS85">
            <v>0</v>
          </cell>
          <cell r="BT85" t="str">
            <v/>
          </cell>
          <cell r="BU85" t="str">
            <v/>
          </cell>
          <cell r="BV85" t="str">
            <v/>
          </cell>
          <cell r="BW85" t="str">
            <v/>
          </cell>
          <cell r="BX85" t="str">
            <v/>
          </cell>
          <cell r="BY85" t="str">
            <v/>
          </cell>
          <cell r="BZ85">
            <v>0</v>
          </cell>
          <cell r="CA85">
            <v>0</v>
          </cell>
          <cell r="CB85">
            <v>0</v>
          </cell>
          <cell r="CC85">
            <v>0</v>
          </cell>
          <cell r="CD85">
            <v>0</v>
          </cell>
          <cell r="CE85">
            <v>0</v>
          </cell>
          <cell r="CF85">
            <v>0</v>
          </cell>
          <cell r="CG85">
            <v>0</v>
          </cell>
          <cell r="CH85" t="e">
            <v>#DIV/0!</v>
          </cell>
          <cell r="CI85" t="e">
            <v>#DIV/0!</v>
          </cell>
          <cell r="CJ85" t="e">
            <v>#DIV/0!</v>
          </cell>
          <cell r="CK85" t="e">
            <v>#DIV/0!</v>
          </cell>
          <cell r="CL85" t="e">
            <v>#DIV/0!</v>
          </cell>
          <cell r="CM85" t="e">
            <v>#DIV/0!</v>
          </cell>
          <cell r="CN85" t="e">
            <v>#DIV/0!</v>
          </cell>
          <cell r="CO85" t="e">
            <v>#DIV/0!</v>
          </cell>
          <cell r="CP85" t="e">
            <v>#DIV/0!</v>
          </cell>
          <cell r="CQ85" t="e">
            <v>#DIV/0!</v>
          </cell>
          <cell r="CR85" t="e">
            <v>#DIV/0!</v>
          </cell>
          <cell r="CS85" t="e">
            <v>#DIV/0!</v>
          </cell>
        </row>
        <row r="86">
          <cell r="A86">
            <v>41183</v>
          </cell>
          <cell r="G86">
            <v>0</v>
          </cell>
          <cell r="M86">
            <v>0</v>
          </cell>
          <cell r="Q86">
            <v>0</v>
          </cell>
          <cell r="U86">
            <v>0</v>
          </cell>
          <cell r="AB86">
            <v>0</v>
          </cell>
          <cell r="AI86">
            <v>0</v>
          </cell>
          <cell r="AZ86" t="str">
            <v/>
          </cell>
          <cell r="BA86" t="str">
            <v/>
          </cell>
          <cell r="BB86" t="str">
            <v/>
          </cell>
          <cell r="BC86" t="str">
            <v/>
          </cell>
          <cell r="BD86" t="str">
            <v/>
          </cell>
          <cell r="BE86">
            <v>0</v>
          </cell>
          <cell r="BF86" t="str">
            <v/>
          </cell>
          <cell r="BG86" t="str">
            <v/>
          </cell>
          <cell r="BH86" t="str">
            <v/>
          </cell>
          <cell r="BI86" t="str">
            <v/>
          </cell>
          <cell r="BJ86" t="str">
            <v/>
          </cell>
          <cell r="BK86">
            <v>0</v>
          </cell>
          <cell r="BL86">
            <v>0</v>
          </cell>
          <cell r="BM86">
            <v>0</v>
          </cell>
          <cell r="BN86">
            <v>0</v>
          </cell>
          <cell r="BO86">
            <v>0</v>
          </cell>
          <cell r="BP86" t="str">
            <v/>
          </cell>
          <cell r="BQ86" t="str">
            <v/>
          </cell>
          <cell r="BR86" t="str">
            <v/>
          </cell>
          <cell r="BS86">
            <v>0</v>
          </cell>
          <cell r="BT86" t="str">
            <v/>
          </cell>
          <cell r="BU86" t="str">
            <v/>
          </cell>
          <cell r="BV86" t="str">
            <v/>
          </cell>
          <cell r="BW86" t="str">
            <v/>
          </cell>
          <cell r="BX86" t="str">
            <v/>
          </cell>
          <cell r="BY86" t="str">
            <v/>
          </cell>
          <cell r="BZ86">
            <v>0</v>
          </cell>
          <cell r="CA86">
            <v>0</v>
          </cell>
          <cell r="CB86">
            <v>0</v>
          </cell>
          <cell r="CC86">
            <v>0</v>
          </cell>
          <cell r="CD86">
            <v>0</v>
          </cell>
          <cell r="CE86">
            <v>0</v>
          </cell>
          <cell r="CF86">
            <v>0</v>
          </cell>
          <cell r="CG86">
            <v>0</v>
          </cell>
          <cell r="CH86" t="e">
            <v>#DIV/0!</v>
          </cell>
          <cell r="CI86" t="e">
            <v>#DIV/0!</v>
          </cell>
          <cell r="CJ86" t="e">
            <v>#DIV/0!</v>
          </cell>
          <cell r="CK86" t="e">
            <v>#DIV/0!</v>
          </cell>
          <cell r="CL86" t="e">
            <v>#DIV/0!</v>
          </cell>
          <cell r="CM86" t="e">
            <v>#DIV/0!</v>
          </cell>
          <cell r="CN86" t="e">
            <v>#DIV/0!</v>
          </cell>
          <cell r="CO86" t="e">
            <v>#DIV/0!</v>
          </cell>
          <cell r="CP86" t="e">
            <v>#DIV/0!</v>
          </cell>
          <cell r="CQ86" t="e">
            <v>#DIV/0!</v>
          </cell>
          <cell r="CR86" t="e">
            <v>#DIV/0!</v>
          </cell>
          <cell r="CS86" t="e">
            <v>#DIV/0!</v>
          </cell>
        </row>
        <row r="87">
          <cell r="A87">
            <v>41214</v>
          </cell>
          <cell r="G87">
            <v>0</v>
          </cell>
          <cell r="M87">
            <v>0</v>
          </cell>
          <cell r="Q87">
            <v>0</v>
          </cell>
          <cell r="U87">
            <v>0</v>
          </cell>
          <cell r="AB87">
            <v>0</v>
          </cell>
          <cell r="AI87">
            <v>0</v>
          </cell>
          <cell r="AZ87" t="str">
            <v/>
          </cell>
          <cell r="BA87" t="str">
            <v/>
          </cell>
          <cell r="BB87" t="str">
            <v/>
          </cell>
          <cell r="BC87" t="str">
            <v/>
          </cell>
          <cell r="BD87" t="str">
            <v/>
          </cell>
          <cell r="BE87">
            <v>0</v>
          </cell>
          <cell r="BF87" t="str">
            <v/>
          </cell>
          <cell r="BG87" t="str">
            <v/>
          </cell>
          <cell r="BH87" t="str">
            <v/>
          </cell>
          <cell r="BI87" t="str">
            <v/>
          </cell>
          <cell r="BJ87" t="str">
            <v/>
          </cell>
          <cell r="BK87">
            <v>0</v>
          </cell>
          <cell r="BL87">
            <v>0</v>
          </cell>
          <cell r="BM87">
            <v>0</v>
          </cell>
          <cell r="BN87">
            <v>0</v>
          </cell>
          <cell r="BO87">
            <v>0</v>
          </cell>
          <cell r="BP87" t="str">
            <v/>
          </cell>
          <cell r="BQ87" t="str">
            <v/>
          </cell>
          <cell r="BR87" t="str">
            <v/>
          </cell>
          <cell r="BS87">
            <v>0</v>
          </cell>
          <cell r="BT87" t="str">
            <v/>
          </cell>
          <cell r="BU87" t="str">
            <v/>
          </cell>
          <cell r="BV87" t="str">
            <v/>
          </cell>
          <cell r="BW87" t="str">
            <v/>
          </cell>
          <cell r="BX87" t="str">
            <v/>
          </cell>
          <cell r="BY87" t="str">
            <v/>
          </cell>
          <cell r="BZ87">
            <v>0</v>
          </cell>
          <cell r="CA87">
            <v>0</v>
          </cell>
          <cell r="CB87">
            <v>0</v>
          </cell>
          <cell r="CC87">
            <v>0</v>
          </cell>
          <cell r="CD87">
            <v>0</v>
          </cell>
          <cell r="CE87">
            <v>0</v>
          </cell>
          <cell r="CF87">
            <v>0</v>
          </cell>
          <cell r="CG87">
            <v>0</v>
          </cell>
          <cell r="CH87" t="e">
            <v>#DIV/0!</v>
          </cell>
          <cell r="CI87" t="e">
            <v>#DIV/0!</v>
          </cell>
          <cell r="CJ87" t="e">
            <v>#DIV/0!</v>
          </cell>
          <cell r="CK87" t="e">
            <v>#DIV/0!</v>
          </cell>
          <cell r="CL87" t="e">
            <v>#DIV/0!</v>
          </cell>
          <cell r="CM87" t="e">
            <v>#DIV/0!</v>
          </cell>
          <cell r="CN87" t="e">
            <v>#DIV/0!</v>
          </cell>
          <cell r="CO87" t="e">
            <v>#DIV/0!</v>
          </cell>
          <cell r="CP87" t="e">
            <v>#DIV/0!</v>
          </cell>
          <cell r="CQ87" t="e">
            <v>#DIV/0!</v>
          </cell>
          <cell r="CR87" t="e">
            <v>#DIV/0!</v>
          </cell>
          <cell r="CS87" t="e">
            <v>#DIV/0!</v>
          </cell>
        </row>
        <row r="88">
          <cell r="A88">
            <v>41244</v>
          </cell>
          <cell r="G88">
            <v>0</v>
          </cell>
          <cell r="M88">
            <v>0</v>
          </cell>
          <cell r="Q88">
            <v>0</v>
          </cell>
          <cell r="U88">
            <v>0</v>
          </cell>
          <cell r="AB88">
            <v>0</v>
          </cell>
          <cell r="AI88">
            <v>0</v>
          </cell>
          <cell r="AZ88" t="str">
            <v/>
          </cell>
          <cell r="BA88" t="str">
            <v/>
          </cell>
          <cell r="BB88" t="str">
            <v/>
          </cell>
          <cell r="BC88" t="str">
            <v/>
          </cell>
          <cell r="BD88" t="str">
            <v/>
          </cell>
          <cell r="BE88">
            <v>0</v>
          </cell>
          <cell r="BF88" t="str">
            <v/>
          </cell>
          <cell r="BG88" t="str">
            <v/>
          </cell>
          <cell r="BH88" t="str">
            <v/>
          </cell>
          <cell r="BI88" t="str">
            <v/>
          </cell>
          <cell r="BJ88" t="str">
            <v/>
          </cell>
          <cell r="BK88">
            <v>0</v>
          </cell>
          <cell r="BL88">
            <v>0</v>
          </cell>
          <cell r="BM88">
            <v>0</v>
          </cell>
          <cell r="BN88">
            <v>0</v>
          </cell>
          <cell r="BO88">
            <v>0</v>
          </cell>
          <cell r="BP88" t="str">
            <v/>
          </cell>
          <cell r="BQ88" t="str">
            <v/>
          </cell>
          <cell r="BR88" t="str">
            <v/>
          </cell>
          <cell r="BS88">
            <v>0</v>
          </cell>
          <cell r="BT88" t="str">
            <v/>
          </cell>
          <cell r="BU88" t="str">
            <v/>
          </cell>
          <cell r="BV88" t="str">
            <v/>
          </cell>
          <cell r="BW88" t="str">
            <v/>
          </cell>
          <cell r="BX88" t="str">
            <v/>
          </cell>
          <cell r="BY88" t="str">
            <v/>
          </cell>
          <cell r="BZ88">
            <v>0</v>
          </cell>
          <cell r="CA88">
            <v>0</v>
          </cell>
          <cell r="CB88">
            <v>0</v>
          </cell>
          <cell r="CC88">
            <v>0</v>
          </cell>
          <cell r="CD88">
            <v>0</v>
          </cell>
          <cell r="CE88">
            <v>0</v>
          </cell>
          <cell r="CF88">
            <v>0</v>
          </cell>
          <cell r="CG88">
            <v>0</v>
          </cell>
          <cell r="CH88" t="e">
            <v>#DIV/0!</v>
          </cell>
          <cell r="CI88" t="e">
            <v>#DIV/0!</v>
          </cell>
          <cell r="CJ88" t="e">
            <v>#DIV/0!</v>
          </cell>
          <cell r="CK88" t="e">
            <v>#DIV/0!</v>
          </cell>
          <cell r="CL88" t="e">
            <v>#DIV/0!</v>
          </cell>
          <cell r="CM88" t="e">
            <v>#DIV/0!</v>
          </cell>
          <cell r="CN88" t="e">
            <v>#DIV/0!</v>
          </cell>
          <cell r="CO88" t="e">
            <v>#DIV/0!</v>
          </cell>
          <cell r="CP88" t="e">
            <v>#DIV/0!</v>
          </cell>
          <cell r="CQ88" t="e">
            <v>#DIV/0!</v>
          </cell>
          <cell r="CR88" t="e">
            <v>#DIV/0!</v>
          </cell>
          <cell r="CS88" t="e">
            <v>#DIV/0!</v>
          </cell>
        </row>
      </sheetData>
      <sheetData sheetId="4" refreshError="1"/>
      <sheetData sheetId="5" refreshError="1"/>
      <sheetData sheetId="6" refreshError="1"/>
      <sheetData sheetId="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assenger (Custom AC)"/>
      <sheetName val="Summary Passenger"/>
      <sheetName val="Tab K"/>
      <sheetName val="Tab K Summary"/>
      <sheetName val="Tab L"/>
      <sheetName val="Tab L Summary"/>
    </sheetNames>
    <sheetDataSet>
      <sheetData sheetId="0"/>
      <sheetData sheetId="1">
        <row r="7">
          <cell r="B7">
            <v>61583</v>
          </cell>
          <cell r="D7">
            <v>382136</v>
          </cell>
          <cell r="F7">
            <v>464</v>
          </cell>
          <cell r="H7">
            <v>6890</v>
          </cell>
          <cell r="J7">
            <v>79392</v>
          </cell>
          <cell r="L7">
            <v>493340</v>
          </cell>
        </row>
        <row r="8">
          <cell r="B8">
            <v>48822</v>
          </cell>
          <cell r="D8">
            <v>366443</v>
          </cell>
          <cell r="F8">
            <v>434</v>
          </cell>
          <cell r="H8">
            <v>6864</v>
          </cell>
          <cell r="J8">
            <v>74184</v>
          </cell>
          <cell r="L8">
            <v>487874</v>
          </cell>
        </row>
        <row r="9">
          <cell r="B9">
            <v>50991</v>
          </cell>
          <cell r="D9">
            <v>350884</v>
          </cell>
          <cell r="F9">
            <v>425</v>
          </cell>
          <cell r="H9">
            <v>6423</v>
          </cell>
          <cell r="J9">
            <v>72696</v>
          </cell>
          <cell r="L9">
            <v>460003</v>
          </cell>
        </row>
        <row r="10">
          <cell r="B10">
            <v>59579</v>
          </cell>
          <cell r="D10">
            <v>377604</v>
          </cell>
          <cell r="F10">
            <v>511</v>
          </cell>
          <cell r="H10">
            <v>6898</v>
          </cell>
          <cell r="J10">
            <v>87528</v>
          </cell>
          <cell r="L10">
            <v>499412</v>
          </cell>
        </row>
        <row r="11">
          <cell r="B11">
            <v>53232</v>
          </cell>
          <cell r="D11">
            <v>372138</v>
          </cell>
          <cell r="F11">
            <v>488</v>
          </cell>
          <cell r="H11">
            <v>6396</v>
          </cell>
          <cell r="J11">
            <v>83448</v>
          </cell>
          <cell r="L11">
            <v>481396</v>
          </cell>
        </row>
        <row r="12">
          <cell r="B12">
            <v>58506</v>
          </cell>
          <cell r="D12">
            <v>385930</v>
          </cell>
          <cell r="F12">
            <v>480</v>
          </cell>
          <cell r="H12">
            <v>6708</v>
          </cell>
          <cell r="J12">
            <v>82104</v>
          </cell>
          <cell r="L12">
            <v>492044</v>
          </cell>
        </row>
        <row r="13">
          <cell r="B13">
            <v>64630</v>
          </cell>
          <cell r="D13">
            <v>405664</v>
          </cell>
          <cell r="F13">
            <v>507</v>
          </cell>
          <cell r="H13">
            <v>7177</v>
          </cell>
          <cell r="J13">
            <v>86736</v>
          </cell>
          <cell r="L13">
            <v>519403</v>
          </cell>
        </row>
        <row r="14">
          <cell r="B14">
            <v>60561</v>
          </cell>
          <cell r="D14">
            <v>427261</v>
          </cell>
          <cell r="F14">
            <v>473</v>
          </cell>
          <cell r="H14">
            <v>7212</v>
          </cell>
          <cell r="J14">
            <v>80880</v>
          </cell>
          <cell r="L14">
            <v>541944</v>
          </cell>
        </row>
        <row r="15">
          <cell r="B15">
            <v>70124</v>
          </cell>
          <cell r="D15">
            <v>404257</v>
          </cell>
          <cell r="F15">
            <v>511</v>
          </cell>
          <cell r="H15">
            <v>6821</v>
          </cell>
          <cell r="J15">
            <v>87372</v>
          </cell>
          <cell r="L15">
            <v>501848</v>
          </cell>
        </row>
        <row r="16">
          <cell r="B16">
            <v>72839</v>
          </cell>
          <cell r="D16">
            <v>359573</v>
          </cell>
          <cell r="F16">
            <v>506</v>
          </cell>
          <cell r="H16">
            <v>6397</v>
          </cell>
          <cell r="J16">
            <v>86484</v>
          </cell>
          <cell r="L16">
            <v>464637</v>
          </cell>
        </row>
        <row r="17">
          <cell r="B17">
            <v>58738</v>
          </cell>
          <cell r="D17">
            <v>381831</v>
          </cell>
          <cell r="F17">
            <v>445</v>
          </cell>
          <cell r="H17">
            <v>6649</v>
          </cell>
          <cell r="J17">
            <v>76104</v>
          </cell>
          <cell r="L17">
            <v>481496</v>
          </cell>
        </row>
        <row r="18">
          <cell r="B18">
            <v>66918</v>
          </cell>
          <cell r="D18">
            <v>432478</v>
          </cell>
          <cell r="F18">
            <v>511</v>
          </cell>
          <cell r="H18">
            <v>7323</v>
          </cell>
          <cell r="J18">
            <v>87336</v>
          </cell>
          <cell r="L18">
            <v>537019</v>
          </cell>
        </row>
        <row r="19">
          <cell r="B19">
            <v>63619</v>
          </cell>
          <cell r="D19">
            <v>417469</v>
          </cell>
          <cell r="F19">
            <v>489</v>
          </cell>
          <cell r="H19">
            <v>7014</v>
          </cell>
          <cell r="J19">
            <v>83760</v>
          </cell>
          <cell r="L19">
            <v>523550</v>
          </cell>
        </row>
        <row r="20">
          <cell r="B20">
            <v>53262</v>
          </cell>
          <cell r="D20">
            <v>406071</v>
          </cell>
          <cell r="F20">
            <v>450</v>
          </cell>
          <cell r="H20">
            <v>6861</v>
          </cell>
          <cell r="J20">
            <v>77088</v>
          </cell>
          <cell r="L20">
            <v>502286</v>
          </cell>
        </row>
        <row r="21">
          <cell r="B21">
            <v>50359</v>
          </cell>
          <cell r="D21">
            <v>360931</v>
          </cell>
          <cell r="F21">
            <v>419</v>
          </cell>
          <cell r="H21">
            <v>6205</v>
          </cell>
          <cell r="J21">
            <v>71832</v>
          </cell>
          <cell r="L21">
            <v>457200</v>
          </cell>
        </row>
        <row r="22">
          <cell r="B22">
            <v>64600</v>
          </cell>
          <cell r="D22">
            <v>401631</v>
          </cell>
          <cell r="F22">
            <v>497</v>
          </cell>
          <cell r="H22">
            <v>6896</v>
          </cell>
          <cell r="J22">
            <v>85080</v>
          </cell>
          <cell r="L22">
            <v>516611</v>
          </cell>
        </row>
        <row r="23">
          <cell r="B23">
            <v>59692</v>
          </cell>
          <cell r="D23">
            <v>400218</v>
          </cell>
          <cell r="F23">
            <v>474</v>
          </cell>
          <cell r="H23">
            <v>7021</v>
          </cell>
          <cell r="J23">
            <v>81108</v>
          </cell>
          <cell r="L23">
            <v>521324</v>
          </cell>
        </row>
        <row r="24">
          <cell r="B24">
            <v>57758</v>
          </cell>
          <cell r="D24">
            <v>380140</v>
          </cell>
          <cell r="F24">
            <v>465</v>
          </cell>
          <cell r="H24">
            <v>6726</v>
          </cell>
          <cell r="J24">
            <v>79560</v>
          </cell>
          <cell r="L24">
            <v>502135</v>
          </cell>
        </row>
        <row r="25">
          <cell r="B25">
            <v>65817</v>
          </cell>
          <cell r="D25">
            <v>408138</v>
          </cell>
          <cell r="F25">
            <v>493</v>
          </cell>
          <cell r="H25">
            <v>6938</v>
          </cell>
          <cell r="J25">
            <v>84288</v>
          </cell>
          <cell r="L25">
            <v>512801</v>
          </cell>
        </row>
        <row r="26">
          <cell r="B26">
            <v>64235</v>
          </cell>
          <cell r="D26">
            <v>394767</v>
          </cell>
          <cell r="F26">
            <v>474</v>
          </cell>
          <cell r="H26">
            <v>6905</v>
          </cell>
          <cell r="J26">
            <v>81024</v>
          </cell>
          <cell r="L26">
            <v>496060</v>
          </cell>
        </row>
        <row r="27">
          <cell r="B27">
            <v>72273</v>
          </cell>
          <cell r="D27">
            <v>389591</v>
          </cell>
          <cell r="F27">
            <v>530</v>
          </cell>
          <cell r="H27">
            <v>7040</v>
          </cell>
          <cell r="J27">
            <v>90540</v>
          </cell>
          <cell r="L27">
            <v>483797</v>
          </cell>
        </row>
        <row r="28">
          <cell r="B28">
            <v>74013</v>
          </cell>
          <cell r="D28">
            <v>336231</v>
          </cell>
          <cell r="F28">
            <v>517</v>
          </cell>
          <cell r="H28">
            <v>6282</v>
          </cell>
          <cell r="J28">
            <v>88440</v>
          </cell>
          <cell r="L28">
            <v>428320</v>
          </cell>
        </row>
        <row r="29">
          <cell r="B29">
            <v>61791</v>
          </cell>
          <cell r="D29">
            <v>373350</v>
          </cell>
          <cell r="F29">
            <v>428</v>
          </cell>
          <cell r="H29">
            <v>6283</v>
          </cell>
          <cell r="J29">
            <v>73248</v>
          </cell>
          <cell r="L29">
            <v>452956</v>
          </cell>
        </row>
        <row r="30">
          <cell r="B30">
            <v>65564</v>
          </cell>
          <cell r="D30">
            <v>414982</v>
          </cell>
          <cell r="F30">
            <v>490</v>
          </cell>
          <cell r="H30">
            <v>7017</v>
          </cell>
          <cell r="J30">
            <v>83874</v>
          </cell>
          <cell r="L30">
            <v>524212</v>
          </cell>
        </row>
        <row r="31">
          <cell r="B31">
            <v>66320</v>
          </cell>
          <cell r="D31">
            <v>383252</v>
          </cell>
          <cell r="F31">
            <v>472</v>
          </cell>
          <cell r="H31">
            <v>6435</v>
          </cell>
          <cell r="J31">
            <v>80288</v>
          </cell>
          <cell r="L31">
            <v>500563</v>
          </cell>
        </row>
        <row r="32">
          <cell r="B32">
            <v>55907</v>
          </cell>
          <cell r="D32">
            <v>387313</v>
          </cell>
          <cell r="F32">
            <v>440</v>
          </cell>
          <cell r="H32">
            <v>6492</v>
          </cell>
          <cell r="J32">
            <v>74816</v>
          </cell>
          <cell r="L32">
            <v>496305</v>
          </cell>
        </row>
        <row r="33">
          <cell r="B33">
            <v>52984</v>
          </cell>
          <cell r="D33">
            <v>360616</v>
          </cell>
          <cell r="F33">
            <v>433</v>
          </cell>
          <cell r="H33">
            <v>5976</v>
          </cell>
          <cell r="J33">
            <v>73672</v>
          </cell>
          <cell r="L33">
            <v>465118</v>
          </cell>
        </row>
        <row r="34">
          <cell r="B34">
            <v>62310</v>
          </cell>
          <cell r="D34">
            <v>397156</v>
          </cell>
          <cell r="F34">
            <v>459</v>
          </cell>
          <cell r="H34">
            <v>6675</v>
          </cell>
          <cell r="J34">
            <v>78104</v>
          </cell>
          <cell r="L34">
            <v>523050</v>
          </cell>
        </row>
        <row r="35">
          <cell r="B35">
            <v>58881</v>
          </cell>
          <cell r="D35">
            <v>392237</v>
          </cell>
          <cell r="F35">
            <v>452</v>
          </cell>
          <cell r="H35">
            <v>6407</v>
          </cell>
          <cell r="J35">
            <v>76896</v>
          </cell>
          <cell r="L35">
            <v>504175</v>
          </cell>
        </row>
        <row r="36">
          <cell r="B36">
            <v>60798</v>
          </cell>
          <cell r="D36">
            <v>391212</v>
          </cell>
          <cell r="F36">
            <v>450</v>
          </cell>
          <cell r="H36">
            <v>6406</v>
          </cell>
          <cell r="J36">
            <v>76544</v>
          </cell>
          <cell r="L36">
            <v>506430</v>
          </cell>
        </row>
        <row r="37">
          <cell r="B37">
            <v>70400</v>
          </cell>
          <cell r="D37">
            <v>422682</v>
          </cell>
          <cell r="F37">
            <v>472</v>
          </cell>
          <cell r="H37">
            <v>6898</v>
          </cell>
          <cell r="J37">
            <v>80240</v>
          </cell>
          <cell r="L37">
            <v>538021</v>
          </cell>
        </row>
        <row r="38">
          <cell r="B38">
            <v>65054</v>
          </cell>
          <cell r="D38">
            <v>403561</v>
          </cell>
          <cell r="F38">
            <v>441</v>
          </cell>
          <cell r="H38">
            <v>6648</v>
          </cell>
          <cell r="J38">
            <v>74896</v>
          </cell>
          <cell r="L38">
            <v>511847</v>
          </cell>
        </row>
        <row r="39">
          <cell r="B39">
            <v>71582</v>
          </cell>
          <cell r="D39">
            <v>392119</v>
          </cell>
          <cell r="F39">
            <v>496</v>
          </cell>
          <cell r="H39">
            <v>6719</v>
          </cell>
          <cell r="J39">
            <v>84472</v>
          </cell>
          <cell r="L39">
            <v>495121</v>
          </cell>
        </row>
        <row r="40">
          <cell r="B40">
            <v>73287</v>
          </cell>
          <cell r="D40">
            <v>334982</v>
          </cell>
          <cell r="F40">
            <v>493</v>
          </cell>
          <cell r="H40">
            <v>5917</v>
          </cell>
          <cell r="J40">
            <v>84040</v>
          </cell>
          <cell r="L40">
            <v>436875</v>
          </cell>
        </row>
        <row r="41">
          <cell r="B41">
            <v>65072</v>
          </cell>
          <cell r="D41">
            <v>384323</v>
          </cell>
          <cell r="F41">
            <v>431</v>
          </cell>
          <cell r="H41">
            <v>6359</v>
          </cell>
          <cell r="J41">
            <v>73464</v>
          </cell>
          <cell r="L41">
            <v>486520</v>
          </cell>
        </row>
        <row r="42">
          <cell r="B42">
            <v>72598</v>
          </cell>
          <cell r="D42">
            <v>432579</v>
          </cell>
          <cell r="F42">
            <v>481</v>
          </cell>
          <cell r="H42">
            <v>7119</v>
          </cell>
          <cell r="J42">
            <v>82016</v>
          </cell>
          <cell r="L42">
            <v>561953</v>
          </cell>
        </row>
        <row r="43">
          <cell r="B43">
            <v>76772</v>
          </cell>
          <cell r="D43">
            <v>418452</v>
          </cell>
          <cell r="F43">
            <v>524</v>
          </cell>
          <cell r="H43">
            <v>6558</v>
          </cell>
          <cell r="J43">
            <v>89744</v>
          </cell>
          <cell r="L43">
            <v>526564</v>
          </cell>
        </row>
        <row r="44">
          <cell r="B44">
            <v>64446</v>
          </cell>
          <cell r="D44">
            <v>395049</v>
          </cell>
          <cell r="F44">
            <v>506</v>
          </cell>
          <cell r="H44">
            <v>6156</v>
          </cell>
          <cell r="J44">
            <v>86696</v>
          </cell>
          <cell r="L44">
            <v>498564</v>
          </cell>
        </row>
        <row r="45">
          <cell r="B45">
            <v>62261</v>
          </cell>
          <cell r="D45">
            <v>368606</v>
          </cell>
          <cell r="F45">
            <v>495</v>
          </cell>
          <cell r="H45">
            <v>5989</v>
          </cell>
          <cell r="J45">
            <v>84780</v>
          </cell>
          <cell r="L45">
            <v>481925</v>
          </cell>
        </row>
        <row r="46">
          <cell r="B46">
            <v>74990</v>
          </cell>
          <cell r="D46">
            <v>412132</v>
          </cell>
          <cell r="F46">
            <v>561</v>
          </cell>
          <cell r="H46">
            <v>6599</v>
          </cell>
          <cell r="J46">
            <v>95592</v>
          </cell>
          <cell r="L46">
            <v>538717</v>
          </cell>
        </row>
        <row r="47">
          <cell r="B47">
            <v>70461</v>
          </cell>
          <cell r="D47">
            <v>397764</v>
          </cell>
          <cell r="F47">
            <v>542</v>
          </cell>
          <cell r="H47">
            <v>6415</v>
          </cell>
          <cell r="J47">
            <v>92216</v>
          </cell>
          <cell r="L47">
            <v>521607</v>
          </cell>
        </row>
        <row r="48">
          <cell r="B48">
            <v>70209</v>
          </cell>
          <cell r="D48">
            <v>396062</v>
          </cell>
          <cell r="F48">
            <v>522</v>
          </cell>
          <cell r="H48">
            <v>6582</v>
          </cell>
          <cell r="J48">
            <v>88904</v>
          </cell>
          <cell r="L48">
            <v>526356</v>
          </cell>
        </row>
        <row r="49">
          <cell r="B49">
            <v>80878</v>
          </cell>
          <cell r="D49">
            <v>428451</v>
          </cell>
          <cell r="F49">
            <v>557</v>
          </cell>
          <cell r="H49">
            <v>6973</v>
          </cell>
          <cell r="J49">
            <v>94808</v>
          </cell>
          <cell r="L49">
            <v>549495</v>
          </cell>
        </row>
        <row r="50">
          <cell r="B50">
            <v>77478</v>
          </cell>
          <cell r="D50">
            <v>430429</v>
          </cell>
          <cell r="F50">
            <v>525</v>
          </cell>
          <cell r="H50">
            <v>6981</v>
          </cell>
          <cell r="J50">
            <v>89120</v>
          </cell>
          <cell r="L50">
            <v>537815</v>
          </cell>
        </row>
        <row r="51">
          <cell r="B51">
            <v>84577</v>
          </cell>
          <cell r="D51">
            <v>418554</v>
          </cell>
          <cell r="F51">
            <v>609</v>
          </cell>
          <cell r="H51">
            <v>6920</v>
          </cell>
          <cell r="J51">
            <v>103628</v>
          </cell>
          <cell r="L51">
            <v>518954</v>
          </cell>
        </row>
        <row r="52">
          <cell r="B52">
            <v>86335</v>
          </cell>
          <cell r="D52">
            <v>344980</v>
          </cell>
          <cell r="F52">
            <v>606</v>
          </cell>
          <cell r="H52">
            <v>5717</v>
          </cell>
          <cell r="J52">
            <v>103732</v>
          </cell>
          <cell r="L52">
            <v>429807</v>
          </cell>
        </row>
        <row r="53">
          <cell r="B53">
            <v>72392</v>
          </cell>
          <cell r="D53">
            <v>437528</v>
          </cell>
          <cell r="F53">
            <v>521</v>
          </cell>
          <cell r="H53">
            <v>6893</v>
          </cell>
          <cell r="J53">
            <v>88908</v>
          </cell>
          <cell r="L53">
            <v>534305</v>
          </cell>
        </row>
        <row r="54">
          <cell r="B54">
            <v>76517</v>
          </cell>
          <cell r="D54">
            <v>452252</v>
          </cell>
          <cell r="F54">
            <v>538</v>
          </cell>
          <cell r="H54">
            <v>7332</v>
          </cell>
          <cell r="J54">
            <v>91964</v>
          </cell>
          <cell r="L54">
            <v>569593</v>
          </cell>
        </row>
        <row r="55">
          <cell r="B55">
            <v>72773</v>
          </cell>
          <cell r="D55">
            <v>431386</v>
          </cell>
          <cell r="F55">
            <v>533</v>
          </cell>
          <cell r="H55">
            <v>6558</v>
          </cell>
          <cell r="J55">
            <v>91188</v>
          </cell>
          <cell r="L55">
            <v>542930</v>
          </cell>
        </row>
        <row r="56">
          <cell r="B56">
            <v>63058</v>
          </cell>
          <cell r="D56">
            <v>412282</v>
          </cell>
          <cell r="F56">
            <v>510</v>
          </cell>
          <cell r="H56">
            <v>6453</v>
          </cell>
          <cell r="J56">
            <v>87036</v>
          </cell>
          <cell r="L56">
            <v>532139</v>
          </cell>
        </row>
        <row r="57">
          <cell r="B57">
            <v>62241</v>
          </cell>
          <cell r="D57">
            <v>396100</v>
          </cell>
          <cell r="F57">
            <v>495</v>
          </cell>
          <cell r="H57">
            <v>6184</v>
          </cell>
          <cell r="J57">
            <v>84220</v>
          </cell>
          <cell r="L57">
            <v>513076</v>
          </cell>
        </row>
        <row r="58">
          <cell r="B58">
            <v>72868</v>
          </cell>
          <cell r="D58">
            <v>428239</v>
          </cell>
          <cell r="F58">
            <v>552</v>
          </cell>
          <cell r="H58">
            <v>6615</v>
          </cell>
          <cell r="J58">
            <v>94120</v>
          </cell>
          <cell r="L58">
            <v>546835</v>
          </cell>
        </row>
        <row r="59">
          <cell r="B59">
            <v>69540</v>
          </cell>
          <cell r="D59">
            <v>426214</v>
          </cell>
          <cell r="F59">
            <v>536</v>
          </cell>
          <cell r="H59">
            <v>6559</v>
          </cell>
          <cell r="J59">
            <v>91632</v>
          </cell>
          <cell r="L59">
            <v>558081</v>
          </cell>
        </row>
        <row r="60">
          <cell r="B60">
            <v>71107</v>
          </cell>
          <cell r="D60">
            <v>426651</v>
          </cell>
          <cell r="F60">
            <v>544</v>
          </cell>
          <cell r="H60">
            <v>6515</v>
          </cell>
          <cell r="J60">
            <v>94290</v>
          </cell>
          <cell r="L60">
            <v>557126</v>
          </cell>
        </row>
        <row r="61">
          <cell r="B61">
            <v>84621</v>
          </cell>
          <cell r="D61">
            <v>448794</v>
          </cell>
          <cell r="F61">
            <v>590</v>
          </cell>
          <cell r="H61">
            <v>6669</v>
          </cell>
          <cell r="J61">
            <v>104786</v>
          </cell>
          <cell r="L61">
            <v>567580</v>
          </cell>
        </row>
        <row r="62">
          <cell r="B62">
            <v>75428</v>
          </cell>
          <cell r="D62">
            <v>425681</v>
          </cell>
          <cell r="F62">
            <v>544</v>
          </cell>
          <cell r="H62">
            <v>6609</v>
          </cell>
          <cell r="J62">
            <v>97000</v>
          </cell>
          <cell r="L62">
            <v>566651</v>
          </cell>
        </row>
        <row r="63">
          <cell r="B63">
            <v>85319</v>
          </cell>
          <cell r="D63">
            <v>436184</v>
          </cell>
          <cell r="F63">
            <v>607</v>
          </cell>
          <cell r="H63">
            <v>6676</v>
          </cell>
          <cell r="J63">
            <v>107856</v>
          </cell>
          <cell r="L63">
            <v>542694</v>
          </cell>
        </row>
      </sheetData>
      <sheetData sheetId="2"/>
      <sheetData sheetId="3">
        <row r="4">
          <cell r="B4">
            <v>361</v>
          </cell>
          <cell r="D4">
            <v>10929</v>
          </cell>
          <cell r="F4">
            <v>1021</v>
          </cell>
          <cell r="H4">
            <v>16072</v>
          </cell>
          <cell r="J4">
            <v>777</v>
          </cell>
          <cell r="L4">
            <v>0</v>
          </cell>
          <cell r="N4">
            <v>564</v>
          </cell>
        </row>
        <row r="5">
          <cell r="B5">
            <v>360</v>
          </cell>
          <cell r="D5">
            <v>8751</v>
          </cell>
          <cell r="F5">
            <v>730</v>
          </cell>
          <cell r="H5">
            <v>13268</v>
          </cell>
          <cell r="J5">
            <v>513</v>
          </cell>
          <cell r="L5">
            <v>16</v>
          </cell>
          <cell r="N5">
            <v>407</v>
          </cell>
        </row>
        <row r="6">
          <cell r="B6">
            <v>526</v>
          </cell>
          <cell r="D6">
            <v>9179</v>
          </cell>
          <cell r="F6">
            <v>717</v>
          </cell>
          <cell r="H6">
            <v>13348</v>
          </cell>
          <cell r="J6">
            <v>479</v>
          </cell>
          <cell r="L6">
            <v>65</v>
          </cell>
          <cell r="N6">
            <v>393</v>
          </cell>
        </row>
        <row r="7">
          <cell r="B7">
            <v>489</v>
          </cell>
          <cell r="D7">
            <v>8587</v>
          </cell>
          <cell r="F7">
            <v>659</v>
          </cell>
          <cell r="H7">
            <v>19232</v>
          </cell>
          <cell r="J7">
            <v>657</v>
          </cell>
          <cell r="L7">
            <v>66</v>
          </cell>
          <cell r="N7">
            <v>442</v>
          </cell>
        </row>
        <row r="8">
          <cell r="B8">
            <v>531</v>
          </cell>
          <cell r="D8">
            <v>8630</v>
          </cell>
          <cell r="F8">
            <v>640</v>
          </cell>
          <cell r="H8">
            <v>15388</v>
          </cell>
          <cell r="J8">
            <v>461</v>
          </cell>
          <cell r="L8">
            <v>58</v>
          </cell>
          <cell r="N8">
            <v>603</v>
          </cell>
        </row>
        <row r="9">
          <cell r="B9">
            <v>518</v>
          </cell>
          <cell r="D9">
            <v>10866</v>
          </cell>
          <cell r="F9">
            <v>825</v>
          </cell>
          <cell r="H9">
            <v>16554</v>
          </cell>
          <cell r="J9">
            <v>726</v>
          </cell>
          <cell r="L9">
            <v>38</v>
          </cell>
          <cell r="N9">
            <v>348</v>
          </cell>
        </row>
        <row r="10">
          <cell r="B10">
            <v>416</v>
          </cell>
          <cell r="D10">
            <v>9964</v>
          </cell>
          <cell r="F10">
            <v>795</v>
          </cell>
          <cell r="H10">
            <v>20042</v>
          </cell>
          <cell r="J10">
            <v>588</v>
          </cell>
          <cell r="L10">
            <v>98</v>
          </cell>
          <cell r="N10">
            <v>394</v>
          </cell>
        </row>
        <row r="11">
          <cell r="B11">
            <v>712</v>
          </cell>
          <cell r="D11">
            <v>11739</v>
          </cell>
          <cell r="F11">
            <v>1254</v>
          </cell>
          <cell r="H11">
            <v>15280</v>
          </cell>
          <cell r="J11">
            <v>1055</v>
          </cell>
          <cell r="L11">
            <v>16</v>
          </cell>
          <cell r="N11">
            <v>555</v>
          </cell>
        </row>
        <row r="12">
          <cell r="B12">
            <v>1020</v>
          </cell>
          <cell r="D12">
            <v>19476</v>
          </cell>
          <cell r="F12">
            <v>2139</v>
          </cell>
          <cell r="H12">
            <v>12342</v>
          </cell>
          <cell r="J12">
            <v>1227</v>
          </cell>
          <cell r="L12">
            <v>97</v>
          </cell>
          <cell r="N12">
            <v>824</v>
          </cell>
        </row>
        <row r="13">
          <cell r="B13">
            <v>695</v>
          </cell>
          <cell r="D13">
            <v>12030</v>
          </cell>
          <cell r="F13">
            <v>2281</v>
          </cell>
          <cell r="H13">
            <v>19002</v>
          </cell>
          <cell r="J13">
            <v>851</v>
          </cell>
          <cell r="L13">
            <v>0</v>
          </cell>
          <cell r="N13">
            <v>922</v>
          </cell>
        </row>
        <row r="14">
          <cell r="B14">
            <v>739</v>
          </cell>
          <cell r="D14">
            <v>12734</v>
          </cell>
          <cell r="F14">
            <v>2599</v>
          </cell>
          <cell r="H14">
            <v>11434</v>
          </cell>
          <cell r="J14">
            <v>1033</v>
          </cell>
          <cell r="L14">
            <v>16</v>
          </cell>
          <cell r="N14">
            <v>1200</v>
          </cell>
        </row>
        <row r="15">
          <cell r="B15">
            <v>597</v>
          </cell>
          <cell r="D15">
            <v>14669</v>
          </cell>
          <cell r="F15">
            <v>1778</v>
          </cell>
          <cell r="H15">
            <v>14246</v>
          </cell>
          <cell r="J15">
            <v>827</v>
          </cell>
          <cell r="L15">
            <v>64</v>
          </cell>
          <cell r="N15">
            <v>916</v>
          </cell>
        </row>
        <row r="16">
          <cell r="B16">
            <v>479</v>
          </cell>
          <cell r="D16">
            <v>12315</v>
          </cell>
          <cell r="F16">
            <v>1303</v>
          </cell>
          <cell r="H16">
            <v>14508</v>
          </cell>
          <cell r="J16">
            <v>647</v>
          </cell>
          <cell r="L16">
            <v>16</v>
          </cell>
          <cell r="N16">
            <v>661</v>
          </cell>
        </row>
        <row r="17">
          <cell r="B17">
            <v>526</v>
          </cell>
          <cell r="D17">
            <v>9395</v>
          </cell>
          <cell r="F17">
            <v>614</v>
          </cell>
          <cell r="H17">
            <v>14344</v>
          </cell>
          <cell r="J17">
            <v>606</v>
          </cell>
          <cell r="L17">
            <v>17</v>
          </cell>
          <cell r="N17">
            <v>485</v>
          </cell>
        </row>
        <row r="18">
          <cell r="B18">
            <v>299</v>
          </cell>
          <cell r="D18">
            <v>9883</v>
          </cell>
          <cell r="F18">
            <v>628</v>
          </cell>
          <cell r="H18">
            <v>14140</v>
          </cell>
          <cell r="J18">
            <v>735</v>
          </cell>
          <cell r="L18">
            <v>0</v>
          </cell>
          <cell r="N18">
            <v>596</v>
          </cell>
        </row>
        <row r="19">
          <cell r="B19">
            <v>786</v>
          </cell>
          <cell r="D19">
            <v>9708</v>
          </cell>
          <cell r="F19">
            <v>794</v>
          </cell>
          <cell r="H19">
            <v>20532</v>
          </cell>
          <cell r="J19">
            <v>541</v>
          </cell>
          <cell r="L19">
            <v>6</v>
          </cell>
          <cell r="N19">
            <v>460</v>
          </cell>
        </row>
        <row r="20">
          <cell r="B20">
            <v>714</v>
          </cell>
          <cell r="D20">
            <v>10512</v>
          </cell>
          <cell r="F20">
            <v>687</v>
          </cell>
          <cell r="H20">
            <v>17026</v>
          </cell>
          <cell r="J20">
            <v>355</v>
          </cell>
          <cell r="L20">
            <v>81</v>
          </cell>
          <cell r="N20">
            <v>464</v>
          </cell>
        </row>
        <row r="21">
          <cell r="B21">
            <v>546</v>
          </cell>
          <cell r="D21">
            <v>10893</v>
          </cell>
          <cell r="F21">
            <v>704</v>
          </cell>
          <cell r="H21">
            <v>16626</v>
          </cell>
          <cell r="J21">
            <v>598</v>
          </cell>
          <cell r="L21">
            <v>3</v>
          </cell>
          <cell r="N21">
            <v>408</v>
          </cell>
        </row>
        <row r="22">
          <cell r="B22">
            <v>453</v>
          </cell>
          <cell r="D22">
            <v>10364</v>
          </cell>
          <cell r="F22">
            <v>969</v>
          </cell>
          <cell r="H22">
            <v>20482</v>
          </cell>
          <cell r="J22">
            <v>516</v>
          </cell>
          <cell r="L22">
            <v>112</v>
          </cell>
          <cell r="N22">
            <v>508</v>
          </cell>
        </row>
        <row r="23">
          <cell r="B23">
            <v>731</v>
          </cell>
          <cell r="D23">
            <v>12625</v>
          </cell>
          <cell r="F23">
            <v>1708</v>
          </cell>
          <cell r="H23">
            <v>16620</v>
          </cell>
          <cell r="J23">
            <v>1160</v>
          </cell>
          <cell r="L23">
            <v>1</v>
          </cell>
          <cell r="N23">
            <v>957</v>
          </cell>
        </row>
        <row r="24">
          <cell r="B24">
            <v>1377</v>
          </cell>
          <cell r="D24">
            <v>19983</v>
          </cell>
          <cell r="F24">
            <v>2551</v>
          </cell>
          <cell r="H24">
            <v>12802</v>
          </cell>
          <cell r="J24">
            <v>1321</v>
          </cell>
          <cell r="L24">
            <v>32</v>
          </cell>
          <cell r="N24">
            <v>709</v>
          </cell>
        </row>
        <row r="25">
          <cell r="B25">
            <v>745</v>
          </cell>
          <cell r="D25">
            <v>11954</v>
          </cell>
          <cell r="F25">
            <v>3169</v>
          </cell>
          <cell r="H25">
            <v>20276</v>
          </cell>
          <cell r="J25">
            <v>1000</v>
          </cell>
          <cell r="L25">
            <v>18</v>
          </cell>
          <cell r="N25">
            <v>655</v>
          </cell>
        </row>
        <row r="26">
          <cell r="B26">
            <v>934</v>
          </cell>
          <cell r="D26">
            <v>12786</v>
          </cell>
          <cell r="F26">
            <v>2944</v>
          </cell>
          <cell r="H26">
            <v>12450</v>
          </cell>
          <cell r="J26">
            <v>1111</v>
          </cell>
          <cell r="L26">
            <v>16</v>
          </cell>
          <cell r="N26">
            <v>1268</v>
          </cell>
        </row>
        <row r="27">
          <cell r="B27">
            <v>1055</v>
          </cell>
          <cell r="D27">
            <v>11819</v>
          </cell>
          <cell r="F27">
            <v>1952</v>
          </cell>
          <cell r="H27">
            <v>15106</v>
          </cell>
          <cell r="J27">
            <v>791</v>
          </cell>
          <cell r="L27">
            <v>16</v>
          </cell>
          <cell r="N27">
            <v>1039</v>
          </cell>
        </row>
        <row r="28">
          <cell r="B28">
            <v>531</v>
          </cell>
          <cell r="D28">
            <v>13193</v>
          </cell>
          <cell r="F28">
            <v>1423</v>
          </cell>
          <cell r="H28">
            <v>15552</v>
          </cell>
          <cell r="J28">
            <v>937</v>
          </cell>
          <cell r="L28">
            <v>33</v>
          </cell>
          <cell r="N28">
            <v>627</v>
          </cell>
        </row>
        <row r="29">
          <cell r="B29">
            <v>778</v>
          </cell>
          <cell r="D29">
            <v>9085</v>
          </cell>
          <cell r="F29">
            <v>591</v>
          </cell>
          <cell r="H29">
            <v>16602</v>
          </cell>
          <cell r="J29">
            <v>370</v>
          </cell>
          <cell r="L29">
            <v>0</v>
          </cell>
          <cell r="N29">
            <v>388</v>
          </cell>
        </row>
        <row r="30">
          <cell r="B30">
            <v>766</v>
          </cell>
          <cell r="D30">
            <v>8932</v>
          </cell>
          <cell r="F30">
            <v>620</v>
          </cell>
          <cell r="H30">
            <v>15058</v>
          </cell>
          <cell r="J30">
            <v>574</v>
          </cell>
          <cell r="L30">
            <v>19</v>
          </cell>
          <cell r="N30">
            <v>347</v>
          </cell>
        </row>
        <row r="31">
          <cell r="B31">
            <v>749</v>
          </cell>
          <cell r="D31">
            <v>9219</v>
          </cell>
          <cell r="F31">
            <v>939</v>
          </cell>
          <cell r="H31">
            <v>19516</v>
          </cell>
          <cell r="J31">
            <v>573</v>
          </cell>
          <cell r="L31">
            <v>38</v>
          </cell>
          <cell r="N31">
            <v>474</v>
          </cell>
        </row>
        <row r="32">
          <cell r="B32">
            <v>564</v>
          </cell>
          <cell r="D32">
            <v>9279</v>
          </cell>
          <cell r="F32">
            <v>1006</v>
          </cell>
          <cell r="H32">
            <v>17970</v>
          </cell>
          <cell r="J32">
            <v>567</v>
          </cell>
          <cell r="L32">
            <v>53</v>
          </cell>
          <cell r="N32">
            <v>538</v>
          </cell>
        </row>
        <row r="33">
          <cell r="B33">
            <v>547</v>
          </cell>
          <cell r="D33">
            <v>11511</v>
          </cell>
          <cell r="F33">
            <v>965</v>
          </cell>
          <cell r="H33">
            <v>16576</v>
          </cell>
          <cell r="J33">
            <v>666</v>
          </cell>
          <cell r="L33">
            <v>66</v>
          </cell>
          <cell r="N33">
            <v>468</v>
          </cell>
        </row>
        <row r="34">
          <cell r="B34">
            <v>775</v>
          </cell>
          <cell r="D34">
            <v>10922</v>
          </cell>
          <cell r="F34">
            <v>1417</v>
          </cell>
          <cell r="H34">
            <v>22016</v>
          </cell>
          <cell r="J34">
            <v>818</v>
          </cell>
          <cell r="L34">
            <v>38</v>
          </cell>
          <cell r="N34">
            <v>949</v>
          </cell>
        </row>
        <row r="35">
          <cell r="B35">
            <v>1193</v>
          </cell>
          <cell r="D35">
            <v>11325</v>
          </cell>
          <cell r="F35">
            <v>1864</v>
          </cell>
          <cell r="H35">
            <v>17424</v>
          </cell>
          <cell r="J35">
            <v>1082</v>
          </cell>
          <cell r="L35">
            <v>0</v>
          </cell>
          <cell r="N35">
            <v>1012</v>
          </cell>
        </row>
        <row r="36">
          <cell r="B36">
            <v>1113</v>
          </cell>
          <cell r="D36">
            <v>19196</v>
          </cell>
          <cell r="F36">
            <v>2827</v>
          </cell>
          <cell r="H36">
            <v>12228</v>
          </cell>
          <cell r="J36">
            <v>1179</v>
          </cell>
          <cell r="L36">
            <v>0</v>
          </cell>
          <cell r="N36">
            <v>621</v>
          </cell>
        </row>
        <row r="37">
          <cell r="B37">
            <v>582</v>
          </cell>
          <cell r="D37">
            <v>11733</v>
          </cell>
          <cell r="F37">
            <v>2915</v>
          </cell>
          <cell r="H37">
            <v>20046</v>
          </cell>
          <cell r="J37">
            <v>971</v>
          </cell>
          <cell r="L37">
            <v>64</v>
          </cell>
          <cell r="N37">
            <v>784</v>
          </cell>
        </row>
        <row r="38">
          <cell r="B38">
            <v>1029</v>
          </cell>
          <cell r="D38">
            <v>13154</v>
          </cell>
          <cell r="F38">
            <v>3428</v>
          </cell>
          <cell r="H38">
            <v>12536</v>
          </cell>
          <cell r="J38">
            <v>1442</v>
          </cell>
          <cell r="L38">
            <v>16</v>
          </cell>
          <cell r="N38">
            <v>1504</v>
          </cell>
        </row>
        <row r="39">
          <cell r="B39">
            <v>1218</v>
          </cell>
          <cell r="D39">
            <v>13094</v>
          </cell>
          <cell r="F39">
            <v>2050</v>
          </cell>
          <cell r="H39">
            <v>15256</v>
          </cell>
          <cell r="J39">
            <v>1115</v>
          </cell>
          <cell r="L39">
            <v>16</v>
          </cell>
          <cell r="N39">
            <v>1273</v>
          </cell>
        </row>
        <row r="40">
          <cell r="B40">
            <v>723</v>
          </cell>
          <cell r="D40">
            <v>15669</v>
          </cell>
          <cell r="F40">
            <v>1094</v>
          </cell>
          <cell r="H40">
            <v>19122</v>
          </cell>
          <cell r="J40">
            <v>863</v>
          </cell>
          <cell r="L40">
            <v>0</v>
          </cell>
          <cell r="N40">
            <v>794</v>
          </cell>
        </row>
        <row r="41">
          <cell r="B41">
            <v>625</v>
          </cell>
          <cell r="D41">
            <v>10814</v>
          </cell>
          <cell r="F41">
            <v>1047</v>
          </cell>
          <cell r="H41">
            <v>17166</v>
          </cell>
          <cell r="J41">
            <v>571</v>
          </cell>
          <cell r="L41">
            <v>64</v>
          </cell>
          <cell r="N41">
            <v>714</v>
          </cell>
        </row>
        <row r="42">
          <cell r="B42">
            <v>642</v>
          </cell>
          <cell r="D42">
            <v>11371</v>
          </cell>
          <cell r="F42">
            <v>858</v>
          </cell>
          <cell r="H42">
            <v>17380</v>
          </cell>
          <cell r="J42">
            <v>709</v>
          </cell>
          <cell r="L42">
            <v>32</v>
          </cell>
          <cell r="N42">
            <v>556</v>
          </cell>
        </row>
        <row r="43">
          <cell r="B43">
            <v>1145</v>
          </cell>
          <cell r="D43">
            <v>10685</v>
          </cell>
          <cell r="F43">
            <v>1197</v>
          </cell>
          <cell r="H43">
            <v>23186</v>
          </cell>
          <cell r="J43">
            <v>758</v>
          </cell>
          <cell r="L43">
            <v>137</v>
          </cell>
          <cell r="N43">
            <v>624</v>
          </cell>
        </row>
        <row r="44">
          <cell r="B44">
            <v>804</v>
          </cell>
          <cell r="D44">
            <v>10993</v>
          </cell>
          <cell r="F44">
            <v>1281</v>
          </cell>
          <cell r="H44">
            <v>21122</v>
          </cell>
          <cell r="J44">
            <v>427</v>
          </cell>
          <cell r="L44">
            <v>101</v>
          </cell>
          <cell r="N44">
            <v>621</v>
          </cell>
        </row>
        <row r="45">
          <cell r="B45">
            <v>916</v>
          </cell>
          <cell r="D45">
            <v>13028</v>
          </cell>
          <cell r="F45">
            <v>1075</v>
          </cell>
          <cell r="H45">
            <v>19292</v>
          </cell>
          <cell r="J45">
            <v>731</v>
          </cell>
          <cell r="L45">
            <v>149</v>
          </cell>
          <cell r="N45">
            <v>535</v>
          </cell>
        </row>
        <row r="46">
          <cell r="B46">
            <v>777</v>
          </cell>
          <cell r="D46">
            <v>12957</v>
          </cell>
          <cell r="F46">
            <v>1254</v>
          </cell>
          <cell r="H46">
            <v>24838</v>
          </cell>
          <cell r="J46">
            <v>796</v>
          </cell>
          <cell r="L46">
            <v>180</v>
          </cell>
          <cell r="N46">
            <v>777</v>
          </cell>
        </row>
        <row r="47">
          <cell r="B47">
            <v>975</v>
          </cell>
          <cell r="D47">
            <v>14476</v>
          </cell>
          <cell r="F47">
            <v>2400</v>
          </cell>
          <cell r="H47">
            <v>20078</v>
          </cell>
          <cell r="J47">
            <v>933</v>
          </cell>
          <cell r="L47">
            <v>155</v>
          </cell>
          <cell r="N47">
            <v>1132</v>
          </cell>
        </row>
        <row r="48">
          <cell r="B48">
            <v>1506</v>
          </cell>
          <cell r="D48">
            <v>23084</v>
          </cell>
          <cell r="F48">
            <v>3524</v>
          </cell>
          <cell r="H48">
            <v>14332</v>
          </cell>
          <cell r="J48">
            <v>1582</v>
          </cell>
          <cell r="L48">
            <v>265</v>
          </cell>
          <cell r="N48">
            <v>1241</v>
          </cell>
          <cell r="P48">
            <v>944</v>
          </cell>
          <cell r="R48">
            <v>624</v>
          </cell>
          <cell r="T48">
            <v>104</v>
          </cell>
          <cell r="V48">
            <v>1672</v>
          </cell>
          <cell r="X48">
            <v>3879</v>
          </cell>
          <cell r="Z48">
            <v>300</v>
          </cell>
          <cell r="AB48">
            <v>4179</v>
          </cell>
          <cell r="AD48">
            <v>1225</v>
          </cell>
          <cell r="AF48">
            <v>51</v>
          </cell>
          <cell r="AH48">
            <v>17</v>
          </cell>
          <cell r="AJ48">
            <v>1293</v>
          </cell>
          <cell r="AL48">
            <v>160</v>
          </cell>
          <cell r="AN48">
            <v>433</v>
          </cell>
          <cell r="AP48">
            <v>37797</v>
          </cell>
          <cell r="AR48">
            <v>430</v>
          </cell>
        </row>
        <row r="49">
          <cell r="B49">
            <v>854</v>
          </cell>
          <cell r="D49">
            <v>13627</v>
          </cell>
          <cell r="F49">
            <v>3034</v>
          </cell>
          <cell r="H49">
            <v>23468</v>
          </cell>
          <cell r="J49">
            <v>971</v>
          </cell>
          <cell r="L49">
            <v>179</v>
          </cell>
          <cell r="N49">
            <v>1208</v>
          </cell>
          <cell r="P49">
            <v>427</v>
          </cell>
          <cell r="R49">
            <v>338</v>
          </cell>
          <cell r="T49">
            <v>165</v>
          </cell>
          <cell r="V49">
            <v>930</v>
          </cell>
          <cell r="X49">
            <v>3313</v>
          </cell>
          <cell r="Z49">
            <v>243</v>
          </cell>
          <cell r="AB49">
            <v>3556</v>
          </cell>
          <cell r="AD49">
            <v>1176</v>
          </cell>
          <cell r="AF49">
            <v>80</v>
          </cell>
          <cell r="AH49">
            <v>0</v>
          </cell>
          <cell r="AJ49">
            <v>1256</v>
          </cell>
          <cell r="AL49">
            <v>83</v>
          </cell>
          <cell r="AN49">
            <v>207</v>
          </cell>
          <cell r="AP49">
            <v>37309</v>
          </cell>
          <cell r="AR49">
            <v>200</v>
          </cell>
        </row>
        <row r="50">
          <cell r="B50">
            <v>1127</v>
          </cell>
          <cell r="D50">
            <v>15935</v>
          </cell>
          <cell r="F50">
            <v>3102</v>
          </cell>
          <cell r="H50">
            <v>14196</v>
          </cell>
          <cell r="J50">
            <v>1016</v>
          </cell>
          <cell r="L50">
            <v>170</v>
          </cell>
          <cell r="N50">
            <v>1468</v>
          </cell>
          <cell r="P50">
            <v>731</v>
          </cell>
          <cell r="R50">
            <v>432</v>
          </cell>
          <cell r="T50">
            <v>70</v>
          </cell>
          <cell r="V50">
            <v>1233</v>
          </cell>
          <cell r="X50">
            <v>3385</v>
          </cell>
          <cell r="Z50">
            <v>251</v>
          </cell>
          <cell r="AB50">
            <v>3636</v>
          </cell>
          <cell r="AD50">
            <v>1450</v>
          </cell>
          <cell r="AF50">
            <v>34</v>
          </cell>
          <cell r="AH50">
            <v>18</v>
          </cell>
          <cell r="AJ50">
            <v>1502</v>
          </cell>
          <cell r="AL50">
            <v>79</v>
          </cell>
          <cell r="AN50">
            <v>239</v>
          </cell>
          <cell r="AP50">
            <v>30325</v>
          </cell>
          <cell r="AR50">
            <v>279</v>
          </cell>
        </row>
        <row r="51">
          <cell r="B51">
            <v>1112</v>
          </cell>
          <cell r="D51">
            <v>15829</v>
          </cell>
          <cell r="F51">
            <v>2207</v>
          </cell>
          <cell r="H51">
            <v>15588</v>
          </cell>
          <cell r="J51">
            <v>948</v>
          </cell>
          <cell r="L51">
            <v>133</v>
          </cell>
          <cell r="N51">
            <v>1566</v>
          </cell>
          <cell r="P51">
            <v>751</v>
          </cell>
          <cell r="R51">
            <v>281</v>
          </cell>
          <cell r="T51">
            <v>141</v>
          </cell>
          <cell r="V51">
            <v>1173</v>
          </cell>
          <cell r="X51">
            <v>2357</v>
          </cell>
          <cell r="Z51">
            <v>237</v>
          </cell>
          <cell r="AB51">
            <v>2594</v>
          </cell>
          <cell r="AD51">
            <v>1550</v>
          </cell>
          <cell r="AF51">
            <v>17</v>
          </cell>
          <cell r="AH51">
            <v>3</v>
          </cell>
          <cell r="AJ51">
            <v>1570</v>
          </cell>
          <cell r="AL51">
            <v>168</v>
          </cell>
          <cell r="AN51">
            <v>324</v>
          </cell>
          <cell r="AP51">
            <v>31554</v>
          </cell>
          <cell r="AR51">
            <v>227</v>
          </cell>
        </row>
        <row r="52">
          <cell r="B52">
            <v>789</v>
          </cell>
          <cell r="D52">
            <v>12523</v>
          </cell>
          <cell r="F52">
            <v>1285</v>
          </cell>
          <cell r="H52">
            <v>17348</v>
          </cell>
          <cell r="J52">
            <v>569</v>
          </cell>
          <cell r="L52">
            <v>151</v>
          </cell>
          <cell r="N52">
            <v>525</v>
          </cell>
          <cell r="P52">
            <v>521</v>
          </cell>
          <cell r="R52">
            <v>233</v>
          </cell>
          <cell r="T52">
            <v>102</v>
          </cell>
          <cell r="V52">
            <v>856</v>
          </cell>
          <cell r="X52">
            <v>1383</v>
          </cell>
          <cell r="Z52">
            <v>142</v>
          </cell>
          <cell r="AB52">
            <v>1525</v>
          </cell>
          <cell r="AD52">
            <v>525</v>
          </cell>
          <cell r="AF52">
            <v>65</v>
          </cell>
          <cell r="AH52">
            <v>0</v>
          </cell>
          <cell r="AJ52">
            <v>590</v>
          </cell>
          <cell r="AL52">
            <v>36</v>
          </cell>
          <cell r="AN52">
            <v>156</v>
          </cell>
          <cell r="AP52">
            <v>30027</v>
          </cell>
          <cell r="AR52">
            <v>152</v>
          </cell>
        </row>
        <row r="53">
          <cell r="B53">
            <v>807</v>
          </cell>
          <cell r="D53">
            <v>9957</v>
          </cell>
          <cell r="F53">
            <v>691</v>
          </cell>
          <cell r="H53">
            <v>18702</v>
          </cell>
          <cell r="J53">
            <v>520</v>
          </cell>
          <cell r="L53">
            <v>57</v>
          </cell>
          <cell r="N53">
            <v>762</v>
          </cell>
          <cell r="P53">
            <v>489</v>
          </cell>
          <cell r="R53">
            <v>311</v>
          </cell>
          <cell r="T53">
            <v>109</v>
          </cell>
          <cell r="V53">
            <v>909</v>
          </cell>
          <cell r="X53">
            <v>711</v>
          </cell>
          <cell r="Z53">
            <v>74</v>
          </cell>
          <cell r="AB53">
            <v>785</v>
          </cell>
          <cell r="AD53">
            <v>762</v>
          </cell>
          <cell r="AF53">
            <v>1</v>
          </cell>
          <cell r="AH53">
            <v>48</v>
          </cell>
          <cell r="AJ53">
            <v>811</v>
          </cell>
          <cell r="AL53">
            <v>17</v>
          </cell>
          <cell r="AN53">
            <v>192</v>
          </cell>
          <cell r="AP53">
            <v>28782</v>
          </cell>
          <cell r="AR53">
            <v>253</v>
          </cell>
        </row>
        <row r="54">
          <cell r="B54">
            <v>947</v>
          </cell>
          <cell r="D54">
            <v>10911</v>
          </cell>
          <cell r="F54">
            <v>990</v>
          </cell>
          <cell r="H54">
            <v>17820</v>
          </cell>
          <cell r="J54">
            <v>613</v>
          </cell>
          <cell r="L54">
            <v>102</v>
          </cell>
          <cell r="N54">
            <v>753</v>
          </cell>
          <cell r="P54">
            <v>481</v>
          </cell>
          <cell r="R54">
            <v>416</v>
          </cell>
          <cell r="T54">
            <v>54</v>
          </cell>
          <cell r="V54">
            <v>951</v>
          </cell>
          <cell r="X54">
            <v>1040</v>
          </cell>
          <cell r="Z54">
            <v>140</v>
          </cell>
          <cell r="AB54">
            <v>1180</v>
          </cell>
          <cell r="AD54">
            <v>736</v>
          </cell>
          <cell r="AF54">
            <v>33</v>
          </cell>
          <cell r="AH54">
            <v>17</v>
          </cell>
          <cell r="AJ54">
            <v>786</v>
          </cell>
          <cell r="AL54">
            <v>66</v>
          </cell>
          <cell r="AN54">
            <v>270</v>
          </cell>
          <cell r="AP54">
            <v>28883</v>
          </cell>
          <cell r="AR54">
            <v>89</v>
          </cell>
        </row>
        <row r="55">
          <cell r="B55">
            <v>1004</v>
          </cell>
          <cell r="D55">
            <v>10442</v>
          </cell>
          <cell r="F55">
            <v>1127</v>
          </cell>
          <cell r="H55">
            <v>21172</v>
          </cell>
          <cell r="J55">
            <v>686</v>
          </cell>
          <cell r="L55">
            <v>108</v>
          </cell>
          <cell r="N55">
            <v>655</v>
          </cell>
          <cell r="P55">
            <v>625</v>
          </cell>
          <cell r="R55">
            <v>372</v>
          </cell>
          <cell r="T55">
            <v>81</v>
          </cell>
          <cell r="V55">
            <v>1078</v>
          </cell>
          <cell r="X55">
            <v>1198</v>
          </cell>
          <cell r="Z55">
            <v>90</v>
          </cell>
          <cell r="AB55">
            <v>1288</v>
          </cell>
          <cell r="AD55">
            <v>655</v>
          </cell>
          <cell r="AF55">
            <v>0</v>
          </cell>
          <cell r="AH55">
            <v>16</v>
          </cell>
          <cell r="AJ55">
            <v>671</v>
          </cell>
          <cell r="AL55">
            <v>136</v>
          </cell>
          <cell r="AN55">
            <v>250</v>
          </cell>
          <cell r="AP55">
            <v>31771</v>
          </cell>
          <cell r="AR55">
            <v>207</v>
          </cell>
        </row>
        <row r="56">
          <cell r="B56">
            <v>963</v>
          </cell>
          <cell r="D56">
            <v>11557</v>
          </cell>
          <cell r="F56">
            <v>1081</v>
          </cell>
          <cell r="H56">
            <v>20301</v>
          </cell>
          <cell r="J56">
            <v>768</v>
          </cell>
          <cell r="L56">
            <v>70</v>
          </cell>
          <cell r="N56">
            <v>633</v>
          </cell>
          <cell r="P56">
            <v>447</v>
          </cell>
          <cell r="R56">
            <v>449</v>
          </cell>
          <cell r="T56">
            <v>112</v>
          </cell>
          <cell r="V56">
            <v>1008</v>
          </cell>
          <cell r="X56">
            <v>1164</v>
          </cell>
          <cell r="Z56">
            <v>155</v>
          </cell>
          <cell r="AB56">
            <v>1319</v>
          </cell>
          <cell r="AD56">
            <v>649</v>
          </cell>
          <cell r="AF56">
            <v>32</v>
          </cell>
          <cell r="AH56">
            <v>1</v>
          </cell>
          <cell r="AJ56">
            <v>682</v>
          </cell>
          <cell r="AL56">
            <v>98</v>
          </cell>
          <cell r="AN56">
            <v>290</v>
          </cell>
          <cell r="AP56">
            <v>31976</v>
          </cell>
          <cell r="AR56">
            <v>110</v>
          </cell>
        </row>
        <row r="57">
          <cell r="B57">
            <v>937</v>
          </cell>
          <cell r="D57">
            <v>13386</v>
          </cell>
          <cell r="F57">
            <v>1118</v>
          </cell>
          <cell r="H57">
            <v>18532</v>
          </cell>
          <cell r="J57">
            <v>706</v>
          </cell>
          <cell r="L57">
            <v>224</v>
          </cell>
          <cell r="N57">
            <v>690</v>
          </cell>
          <cell r="P57">
            <v>609</v>
          </cell>
          <cell r="R57">
            <v>282</v>
          </cell>
          <cell r="T57">
            <v>93</v>
          </cell>
          <cell r="V57">
            <v>984</v>
          </cell>
          <cell r="X57">
            <v>1225</v>
          </cell>
          <cell r="Z57">
            <v>227</v>
          </cell>
          <cell r="AB57">
            <v>1452</v>
          </cell>
          <cell r="AD57">
            <v>689</v>
          </cell>
          <cell r="AF57">
            <v>33</v>
          </cell>
          <cell r="AH57">
            <v>17</v>
          </cell>
          <cell r="AJ57">
            <v>739</v>
          </cell>
          <cell r="AL57">
            <v>84</v>
          </cell>
          <cell r="AN57">
            <v>144</v>
          </cell>
          <cell r="AP57">
            <v>32190</v>
          </cell>
          <cell r="AR57">
            <v>272</v>
          </cell>
        </row>
        <row r="58">
          <cell r="B58">
            <v>1222</v>
          </cell>
          <cell r="D58">
            <v>11874</v>
          </cell>
          <cell r="F58">
            <v>1631</v>
          </cell>
          <cell r="H58">
            <v>25009</v>
          </cell>
          <cell r="J58">
            <v>608</v>
          </cell>
          <cell r="L58">
            <v>153</v>
          </cell>
          <cell r="N58">
            <v>1184</v>
          </cell>
          <cell r="P58">
            <v>789</v>
          </cell>
          <cell r="R58">
            <v>362</v>
          </cell>
          <cell r="T58">
            <v>111</v>
          </cell>
          <cell r="V58">
            <v>1262</v>
          </cell>
          <cell r="X58">
            <v>1750</v>
          </cell>
          <cell r="Z58">
            <v>133</v>
          </cell>
          <cell r="AB58">
            <v>1883</v>
          </cell>
          <cell r="AD58">
            <v>1184</v>
          </cell>
          <cell r="AF58">
            <v>16</v>
          </cell>
          <cell r="AH58">
            <v>0</v>
          </cell>
          <cell r="AJ58">
            <v>1200</v>
          </cell>
          <cell r="AL58">
            <v>17</v>
          </cell>
          <cell r="AN58">
            <v>169</v>
          </cell>
          <cell r="AP58">
            <v>37150</v>
          </cell>
          <cell r="AR58">
            <v>76</v>
          </cell>
        </row>
        <row r="59">
          <cell r="B59">
            <v>1328</v>
          </cell>
          <cell r="D59">
            <v>13341</v>
          </cell>
          <cell r="F59">
            <v>1700</v>
          </cell>
          <cell r="H59">
            <v>20365</v>
          </cell>
          <cell r="J59">
            <v>1103</v>
          </cell>
          <cell r="L59">
            <v>118</v>
          </cell>
          <cell r="N59">
            <v>1170</v>
          </cell>
          <cell r="P59">
            <v>870</v>
          </cell>
          <cell r="R59">
            <v>449</v>
          </cell>
          <cell r="T59">
            <v>115</v>
          </cell>
          <cell r="V59">
            <v>1434</v>
          </cell>
          <cell r="X59">
            <v>1880</v>
          </cell>
          <cell r="Z59">
            <v>325</v>
          </cell>
          <cell r="AB59">
            <v>2205</v>
          </cell>
          <cell r="AD59">
            <v>1154</v>
          </cell>
          <cell r="AF59">
            <v>64</v>
          </cell>
          <cell r="AH59">
            <v>2</v>
          </cell>
          <cell r="AJ59">
            <v>1220</v>
          </cell>
          <cell r="AL59">
            <v>107</v>
          </cell>
          <cell r="AN59">
            <v>237</v>
          </cell>
          <cell r="AP59">
            <v>33922</v>
          </cell>
          <cell r="AR59">
            <v>127</v>
          </cell>
        </row>
        <row r="60">
          <cell r="B60">
            <v>1987</v>
          </cell>
          <cell r="D60">
            <v>23901</v>
          </cell>
          <cell r="F60">
            <v>3413</v>
          </cell>
          <cell r="H60">
            <v>13273</v>
          </cell>
          <cell r="J60">
            <v>1431</v>
          </cell>
          <cell r="L60">
            <v>281</v>
          </cell>
          <cell r="N60">
            <v>957</v>
          </cell>
          <cell r="P60">
            <v>1407</v>
          </cell>
          <cell r="R60">
            <v>559</v>
          </cell>
          <cell r="T60">
            <v>179</v>
          </cell>
          <cell r="V60">
            <v>2145</v>
          </cell>
          <cell r="X60">
            <v>3624</v>
          </cell>
          <cell r="Z60">
            <v>331</v>
          </cell>
          <cell r="AB60">
            <v>3955</v>
          </cell>
          <cell r="AD60">
            <v>956</v>
          </cell>
          <cell r="AF60">
            <v>17</v>
          </cell>
          <cell r="AH60">
            <v>17</v>
          </cell>
          <cell r="AJ60">
            <v>990</v>
          </cell>
          <cell r="AL60">
            <v>183</v>
          </cell>
          <cell r="AN60">
            <v>461</v>
          </cell>
          <cell r="AP60">
            <v>37509</v>
          </cell>
          <cell r="AR60">
            <v>261</v>
          </cell>
        </row>
      </sheetData>
      <sheetData sheetId="4"/>
      <sheetData sheetId="5">
        <row r="4">
          <cell r="B4">
            <v>2544</v>
          </cell>
          <cell r="D4">
            <v>3040</v>
          </cell>
          <cell r="F4">
            <v>7360</v>
          </cell>
          <cell r="H4">
            <v>192</v>
          </cell>
          <cell r="J4">
            <v>640</v>
          </cell>
        </row>
        <row r="5">
          <cell r="B5">
            <v>3264</v>
          </cell>
          <cell r="D5">
            <v>1776</v>
          </cell>
          <cell r="F5">
            <v>5072</v>
          </cell>
          <cell r="H5">
            <v>96</v>
          </cell>
          <cell r="J5">
            <v>672</v>
          </cell>
        </row>
        <row r="6">
          <cell r="B6">
            <v>2704</v>
          </cell>
          <cell r="D6">
            <v>2048</v>
          </cell>
          <cell r="F6">
            <v>5792</v>
          </cell>
          <cell r="H6">
            <v>256</v>
          </cell>
          <cell r="J6">
            <v>656</v>
          </cell>
        </row>
        <row r="7">
          <cell r="B7">
            <v>2784</v>
          </cell>
          <cell r="D7">
            <v>1920</v>
          </cell>
          <cell r="F7">
            <v>5280</v>
          </cell>
          <cell r="H7">
            <v>240</v>
          </cell>
          <cell r="J7">
            <v>640</v>
          </cell>
        </row>
        <row r="8">
          <cell r="B8">
            <v>2912</v>
          </cell>
          <cell r="D8">
            <v>2032</v>
          </cell>
          <cell r="F8">
            <v>5312</v>
          </cell>
          <cell r="H8">
            <v>48</v>
          </cell>
          <cell r="J8">
            <v>576</v>
          </cell>
        </row>
        <row r="9">
          <cell r="B9">
            <v>3408</v>
          </cell>
          <cell r="D9">
            <v>2976</v>
          </cell>
          <cell r="F9">
            <v>6048</v>
          </cell>
          <cell r="H9">
            <v>112</v>
          </cell>
          <cell r="J9">
            <v>752</v>
          </cell>
        </row>
        <row r="10">
          <cell r="B10">
            <v>2992</v>
          </cell>
          <cell r="D10">
            <v>2672</v>
          </cell>
          <cell r="F10">
            <v>5648</v>
          </cell>
          <cell r="H10">
            <v>160</v>
          </cell>
          <cell r="J10">
            <v>752</v>
          </cell>
        </row>
        <row r="11">
          <cell r="B11">
            <v>4272</v>
          </cell>
          <cell r="D11">
            <v>3408</v>
          </cell>
          <cell r="F11">
            <v>6576</v>
          </cell>
          <cell r="H11">
            <v>288</v>
          </cell>
          <cell r="J11">
            <v>784</v>
          </cell>
        </row>
        <row r="12">
          <cell r="B12">
            <v>2480</v>
          </cell>
          <cell r="D12">
            <v>6576</v>
          </cell>
          <cell r="F12">
            <v>14928</v>
          </cell>
          <cell r="H12">
            <v>112</v>
          </cell>
          <cell r="J12">
            <v>976</v>
          </cell>
        </row>
        <row r="13">
          <cell r="B13">
            <v>2064</v>
          </cell>
          <cell r="D13">
            <v>5184</v>
          </cell>
          <cell r="F13">
            <v>7856</v>
          </cell>
          <cell r="H13">
            <v>256</v>
          </cell>
          <cell r="J13">
            <v>1136</v>
          </cell>
        </row>
        <row r="14">
          <cell r="B14">
            <v>3168</v>
          </cell>
          <cell r="D14">
            <v>5248</v>
          </cell>
          <cell r="F14">
            <v>8400</v>
          </cell>
          <cell r="H14">
            <v>368</v>
          </cell>
          <cell r="J14">
            <v>976</v>
          </cell>
        </row>
        <row r="15">
          <cell r="B15">
            <v>3104</v>
          </cell>
          <cell r="D15">
            <v>5152</v>
          </cell>
          <cell r="F15">
            <v>9216</v>
          </cell>
          <cell r="H15">
            <v>176</v>
          </cell>
          <cell r="J15">
            <v>1184</v>
          </cell>
        </row>
        <row r="16">
          <cell r="B16">
            <v>3344</v>
          </cell>
          <cell r="D16">
            <v>4928</v>
          </cell>
          <cell r="F16">
            <v>5952</v>
          </cell>
          <cell r="H16">
            <v>304</v>
          </cell>
          <cell r="J16">
            <v>768</v>
          </cell>
        </row>
        <row r="17">
          <cell r="B17">
            <v>3376</v>
          </cell>
          <cell r="D17">
            <v>2016</v>
          </cell>
          <cell r="F17">
            <v>5408</v>
          </cell>
          <cell r="H17">
            <v>96</v>
          </cell>
          <cell r="J17">
            <v>720</v>
          </cell>
        </row>
        <row r="18">
          <cell r="B18">
            <v>2960</v>
          </cell>
          <cell r="D18">
            <v>2432</v>
          </cell>
          <cell r="F18">
            <v>5744</v>
          </cell>
          <cell r="H18">
            <v>96</v>
          </cell>
          <cell r="J18">
            <v>784</v>
          </cell>
        </row>
        <row r="19">
          <cell r="B19">
            <v>3616</v>
          </cell>
          <cell r="D19">
            <v>2176</v>
          </cell>
          <cell r="F19">
            <v>5776</v>
          </cell>
          <cell r="H19">
            <v>128</v>
          </cell>
          <cell r="J19">
            <v>592</v>
          </cell>
        </row>
        <row r="20">
          <cell r="B20">
            <v>2560</v>
          </cell>
          <cell r="D20">
            <v>3024</v>
          </cell>
          <cell r="F20">
            <v>6064</v>
          </cell>
          <cell r="H20">
            <v>192</v>
          </cell>
          <cell r="J20">
            <v>848</v>
          </cell>
        </row>
        <row r="21">
          <cell r="B21">
            <v>2864</v>
          </cell>
          <cell r="D21">
            <v>3104</v>
          </cell>
          <cell r="F21">
            <v>6224</v>
          </cell>
          <cell r="H21">
            <v>176</v>
          </cell>
          <cell r="J21">
            <v>688</v>
          </cell>
        </row>
        <row r="22">
          <cell r="B22">
            <v>2624</v>
          </cell>
          <cell r="D22">
            <v>2736</v>
          </cell>
          <cell r="F22">
            <v>6576</v>
          </cell>
          <cell r="H22">
            <v>272</v>
          </cell>
          <cell r="J22">
            <v>608</v>
          </cell>
        </row>
        <row r="23">
          <cell r="B23">
            <v>4224</v>
          </cell>
          <cell r="D23">
            <v>4240</v>
          </cell>
          <cell r="F23">
            <v>7232</v>
          </cell>
          <cell r="H23">
            <v>240</v>
          </cell>
          <cell r="J23">
            <v>976</v>
          </cell>
        </row>
        <row r="24">
          <cell r="B24">
            <v>2272</v>
          </cell>
          <cell r="D24">
            <v>7184</v>
          </cell>
          <cell r="F24">
            <v>15088</v>
          </cell>
          <cell r="H24">
            <v>112</v>
          </cell>
          <cell r="J24">
            <v>1264</v>
          </cell>
        </row>
        <row r="25">
          <cell r="B25">
            <v>2272</v>
          </cell>
          <cell r="D25">
            <v>5104</v>
          </cell>
          <cell r="F25">
            <v>8480</v>
          </cell>
          <cell r="H25">
            <v>240</v>
          </cell>
          <cell r="J25">
            <v>1120</v>
          </cell>
        </row>
        <row r="26">
          <cell r="B26">
            <v>3408</v>
          </cell>
          <cell r="D26">
            <v>5104</v>
          </cell>
          <cell r="F26">
            <v>8800</v>
          </cell>
          <cell r="H26">
            <v>400</v>
          </cell>
          <cell r="J26">
            <v>992</v>
          </cell>
        </row>
        <row r="27">
          <cell r="B27">
            <v>4080</v>
          </cell>
          <cell r="D27">
            <v>4160</v>
          </cell>
          <cell r="F27">
            <v>7120</v>
          </cell>
          <cell r="H27">
            <v>192</v>
          </cell>
          <cell r="J27">
            <v>896</v>
          </cell>
        </row>
        <row r="28">
          <cell r="B28">
            <v>2992</v>
          </cell>
          <cell r="D28">
            <v>4784</v>
          </cell>
          <cell r="F28">
            <v>8080</v>
          </cell>
          <cell r="H28">
            <v>48</v>
          </cell>
          <cell r="J28">
            <v>752</v>
          </cell>
        </row>
        <row r="29">
          <cell r="B29">
            <v>2928</v>
          </cell>
          <cell r="D29">
            <v>1552</v>
          </cell>
          <cell r="F29">
            <v>5808</v>
          </cell>
          <cell r="H29">
            <v>48</v>
          </cell>
          <cell r="J29">
            <v>896</v>
          </cell>
        </row>
        <row r="30">
          <cell r="B30">
            <v>3088</v>
          </cell>
          <cell r="D30">
            <v>1968</v>
          </cell>
          <cell r="F30">
            <v>5088</v>
          </cell>
          <cell r="H30">
            <v>288</v>
          </cell>
          <cell r="J30">
            <v>624</v>
          </cell>
        </row>
        <row r="31">
          <cell r="B31">
            <v>2720</v>
          </cell>
          <cell r="D31">
            <v>2448</v>
          </cell>
          <cell r="F31">
            <v>5600</v>
          </cell>
          <cell r="H31">
            <v>240</v>
          </cell>
          <cell r="J31">
            <v>688</v>
          </cell>
        </row>
        <row r="32">
          <cell r="B32">
            <v>3664</v>
          </cell>
          <cell r="D32">
            <v>1824</v>
          </cell>
          <cell r="F32">
            <v>5392</v>
          </cell>
          <cell r="H32">
            <v>160</v>
          </cell>
          <cell r="J32">
            <v>704</v>
          </cell>
        </row>
        <row r="33">
          <cell r="B33">
            <v>3776</v>
          </cell>
          <cell r="D33">
            <v>2992</v>
          </cell>
          <cell r="F33">
            <v>6144</v>
          </cell>
          <cell r="H33">
            <v>160</v>
          </cell>
          <cell r="J33">
            <v>816</v>
          </cell>
        </row>
        <row r="34">
          <cell r="B34">
            <v>3120</v>
          </cell>
          <cell r="D34">
            <v>3680</v>
          </cell>
          <cell r="F34">
            <v>6592</v>
          </cell>
          <cell r="H34">
            <v>112</v>
          </cell>
          <cell r="J34">
            <v>1056</v>
          </cell>
        </row>
        <row r="35">
          <cell r="B35">
            <v>4192</v>
          </cell>
          <cell r="D35">
            <v>3568</v>
          </cell>
          <cell r="F35">
            <v>7216</v>
          </cell>
          <cell r="H35">
            <v>304</v>
          </cell>
          <cell r="J35">
            <v>928</v>
          </cell>
        </row>
        <row r="36">
          <cell r="B36">
            <v>2240</v>
          </cell>
          <cell r="D36">
            <v>6496</v>
          </cell>
          <cell r="F36">
            <v>14816</v>
          </cell>
          <cell r="H36">
            <v>160</v>
          </cell>
          <cell r="J36">
            <v>1232</v>
          </cell>
        </row>
        <row r="37">
          <cell r="B37">
            <v>1968</v>
          </cell>
          <cell r="D37">
            <v>5472</v>
          </cell>
          <cell r="F37">
            <v>8128</v>
          </cell>
          <cell r="H37">
            <v>240</v>
          </cell>
          <cell r="J37">
            <v>912</v>
          </cell>
        </row>
        <row r="38">
          <cell r="B38">
            <v>3504</v>
          </cell>
          <cell r="D38">
            <v>6512</v>
          </cell>
          <cell r="F38">
            <v>8688</v>
          </cell>
          <cell r="H38">
            <v>240</v>
          </cell>
          <cell r="J38">
            <v>1120</v>
          </cell>
        </row>
        <row r="39">
          <cell r="B39">
            <v>3856</v>
          </cell>
          <cell r="D39">
            <v>5360</v>
          </cell>
          <cell r="F39">
            <v>7808</v>
          </cell>
          <cell r="H39">
            <v>416</v>
          </cell>
          <cell r="J39">
            <v>1008</v>
          </cell>
        </row>
        <row r="40">
          <cell r="B40">
            <v>3312</v>
          </cell>
          <cell r="D40">
            <v>6288</v>
          </cell>
          <cell r="F40">
            <v>8192</v>
          </cell>
          <cell r="H40">
            <v>144</v>
          </cell>
          <cell r="J40">
            <v>928</v>
          </cell>
        </row>
        <row r="41">
          <cell r="B41">
            <v>3552</v>
          </cell>
          <cell r="D41">
            <v>2480</v>
          </cell>
          <cell r="F41">
            <v>6800</v>
          </cell>
          <cell r="H41">
            <v>176</v>
          </cell>
          <cell r="J41">
            <v>656</v>
          </cell>
        </row>
        <row r="42">
          <cell r="B42">
            <v>3456</v>
          </cell>
          <cell r="D42">
            <v>2752</v>
          </cell>
          <cell r="F42">
            <v>6672</v>
          </cell>
          <cell r="H42">
            <v>304</v>
          </cell>
          <cell r="J42">
            <v>880</v>
          </cell>
        </row>
        <row r="43">
          <cell r="B43">
            <v>3552</v>
          </cell>
          <cell r="D43">
            <v>2736</v>
          </cell>
          <cell r="F43">
            <v>6976</v>
          </cell>
          <cell r="H43">
            <v>272</v>
          </cell>
          <cell r="J43">
            <v>480</v>
          </cell>
        </row>
        <row r="44">
          <cell r="B44">
            <v>3664</v>
          </cell>
          <cell r="D44">
            <v>2976</v>
          </cell>
          <cell r="F44">
            <v>6304</v>
          </cell>
          <cell r="H44">
            <v>144</v>
          </cell>
          <cell r="J44">
            <v>880</v>
          </cell>
        </row>
        <row r="45">
          <cell r="B45">
            <v>3264</v>
          </cell>
          <cell r="D45">
            <v>3840</v>
          </cell>
          <cell r="F45">
            <v>7792</v>
          </cell>
          <cell r="H45">
            <v>160</v>
          </cell>
          <cell r="J45">
            <v>1024</v>
          </cell>
        </row>
        <row r="46">
          <cell r="B46">
            <v>3920</v>
          </cell>
          <cell r="D46">
            <v>3920</v>
          </cell>
          <cell r="F46">
            <v>7392</v>
          </cell>
          <cell r="H46">
            <v>192</v>
          </cell>
          <cell r="J46">
            <v>816</v>
          </cell>
        </row>
        <row r="47">
          <cell r="B47">
            <v>5424</v>
          </cell>
          <cell r="D47">
            <v>4752</v>
          </cell>
          <cell r="F47">
            <v>8368</v>
          </cell>
          <cell r="H47">
            <v>304</v>
          </cell>
          <cell r="J47">
            <v>832</v>
          </cell>
        </row>
        <row r="48">
          <cell r="B48">
            <v>2384</v>
          </cell>
          <cell r="D48">
            <v>8592</v>
          </cell>
          <cell r="F48">
            <v>19008</v>
          </cell>
          <cell r="H48">
            <v>192</v>
          </cell>
          <cell r="J48">
            <v>1136</v>
          </cell>
        </row>
        <row r="49">
          <cell r="B49">
            <v>1920</v>
          </cell>
          <cell r="D49">
            <v>6112</v>
          </cell>
          <cell r="F49">
            <v>10032</v>
          </cell>
          <cell r="H49">
            <v>336</v>
          </cell>
          <cell r="J49">
            <v>1024</v>
          </cell>
        </row>
        <row r="50">
          <cell r="B50">
            <v>3744</v>
          </cell>
          <cell r="D50">
            <v>6688</v>
          </cell>
          <cell r="F50">
            <v>10528</v>
          </cell>
          <cell r="H50">
            <v>384</v>
          </cell>
          <cell r="J50">
            <v>1136</v>
          </cell>
        </row>
        <row r="51">
          <cell r="B51">
            <v>3744</v>
          </cell>
          <cell r="D51">
            <v>5968</v>
          </cell>
          <cell r="F51">
            <v>10704</v>
          </cell>
          <cell r="H51">
            <v>224</v>
          </cell>
          <cell r="J51">
            <v>976</v>
          </cell>
        </row>
        <row r="52">
          <cell r="B52">
            <v>3264</v>
          </cell>
          <cell r="D52">
            <v>4128</v>
          </cell>
          <cell r="F52">
            <v>7456</v>
          </cell>
          <cell r="H52">
            <v>64</v>
          </cell>
          <cell r="J52">
            <v>768</v>
          </cell>
        </row>
        <row r="53">
          <cell r="B53">
            <v>3264</v>
          </cell>
          <cell r="D53">
            <v>2320</v>
          </cell>
          <cell r="F53">
            <v>6176</v>
          </cell>
          <cell r="H53">
            <v>192</v>
          </cell>
          <cell r="J53">
            <v>704</v>
          </cell>
        </row>
        <row r="54">
          <cell r="B54">
            <v>3216</v>
          </cell>
          <cell r="D54">
            <v>3216</v>
          </cell>
          <cell r="F54">
            <v>6656</v>
          </cell>
          <cell r="H54">
            <v>224</v>
          </cell>
          <cell r="J54">
            <v>752</v>
          </cell>
        </row>
        <row r="55">
          <cell r="B55">
            <v>3520</v>
          </cell>
          <cell r="D55">
            <v>2832</v>
          </cell>
          <cell r="F55">
            <v>6256</v>
          </cell>
          <cell r="H55">
            <v>352</v>
          </cell>
          <cell r="J55">
            <v>720</v>
          </cell>
        </row>
        <row r="56">
          <cell r="B56">
            <v>3728</v>
          </cell>
          <cell r="D56">
            <v>3648</v>
          </cell>
          <cell r="F56">
            <v>6288</v>
          </cell>
          <cell r="H56">
            <v>128</v>
          </cell>
          <cell r="J56">
            <v>976</v>
          </cell>
        </row>
        <row r="57">
          <cell r="B57">
            <v>3136</v>
          </cell>
          <cell r="D57">
            <v>4416</v>
          </cell>
          <cell r="F57">
            <v>8160</v>
          </cell>
          <cell r="H57">
            <v>304</v>
          </cell>
          <cell r="J57">
            <v>928</v>
          </cell>
        </row>
        <row r="58">
          <cell r="B58">
            <v>3968</v>
          </cell>
          <cell r="D58">
            <v>4672</v>
          </cell>
          <cell r="F58">
            <v>6496</v>
          </cell>
          <cell r="H58">
            <v>224</v>
          </cell>
          <cell r="J58">
            <v>864</v>
          </cell>
        </row>
        <row r="59">
          <cell r="B59">
            <v>4864</v>
          </cell>
          <cell r="D59">
            <v>5104</v>
          </cell>
          <cell r="F59">
            <v>7376</v>
          </cell>
          <cell r="H59">
            <v>224</v>
          </cell>
          <cell r="J59">
            <v>784</v>
          </cell>
        </row>
        <row r="60">
          <cell r="B60">
            <v>2352</v>
          </cell>
          <cell r="D60">
            <v>8848</v>
          </cell>
          <cell r="F60">
            <v>19328</v>
          </cell>
          <cell r="H60">
            <v>144</v>
          </cell>
          <cell r="J60">
            <v>1136</v>
          </cell>
        </row>
      </sheetData>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assenger-Movement-Seat Data"/>
      <sheetName val="Tab K"/>
      <sheetName val="Data Summary"/>
      <sheetName val="Data for Tab K + L"/>
      <sheetName val="Tab K Summary"/>
      <sheetName val="Tab L"/>
      <sheetName val="Tab L Summary"/>
      <sheetName val="UNION"/>
    </sheetNames>
    <sheetDataSet>
      <sheetData sheetId="0"/>
      <sheetData sheetId="1"/>
      <sheetData sheetId="2">
        <row r="17">
          <cell r="C17">
            <v>361441</v>
          </cell>
          <cell r="E17">
            <v>85763</v>
          </cell>
          <cell r="G17">
            <v>5817</v>
          </cell>
          <cell r="I17">
            <v>598</v>
          </cell>
          <cell r="K17">
            <v>466683</v>
          </cell>
          <cell r="M17">
            <v>106828</v>
          </cell>
        </row>
        <row r="18">
          <cell r="C18">
            <v>418354</v>
          </cell>
          <cell r="E18">
            <v>71567</v>
          </cell>
          <cell r="G18">
            <v>6248</v>
          </cell>
          <cell r="I18">
            <v>502</v>
          </cell>
          <cell r="K18">
            <v>522040</v>
          </cell>
          <cell r="M18">
            <v>89832</v>
          </cell>
        </row>
        <row r="19">
          <cell r="C19">
            <v>464843</v>
          </cell>
          <cell r="E19">
            <v>74376</v>
          </cell>
          <cell r="G19">
            <v>6796</v>
          </cell>
          <cell r="I19">
            <v>506</v>
          </cell>
          <cell r="K19">
            <v>575288</v>
          </cell>
          <cell r="M19">
            <v>90796</v>
          </cell>
        </row>
        <row r="20">
          <cell r="C20">
            <v>434135</v>
          </cell>
          <cell r="E20">
            <v>78508</v>
          </cell>
          <cell r="G20">
            <v>6433</v>
          </cell>
          <cell r="I20">
            <v>529</v>
          </cell>
          <cell r="K20">
            <v>541858</v>
          </cell>
          <cell r="M20">
            <v>94712</v>
          </cell>
        </row>
        <row r="21">
          <cell r="C21">
            <v>434918</v>
          </cell>
          <cell r="E21">
            <v>66061</v>
          </cell>
          <cell r="G21">
            <v>6620</v>
          </cell>
          <cell r="I21">
            <v>504</v>
          </cell>
          <cell r="K21">
            <v>562430</v>
          </cell>
          <cell r="M21">
            <v>90716</v>
          </cell>
        </row>
        <row r="22">
          <cell r="C22">
            <v>416939</v>
          </cell>
          <cell r="E22">
            <v>66215</v>
          </cell>
          <cell r="G22">
            <v>6374</v>
          </cell>
          <cell r="I22">
            <v>498</v>
          </cell>
          <cell r="K22">
            <v>544436</v>
          </cell>
          <cell r="M22">
            <v>88802</v>
          </cell>
        </row>
        <row r="23">
          <cell r="C23">
            <v>452230</v>
          </cell>
          <cell r="E23">
            <v>75577</v>
          </cell>
          <cell r="G23">
            <v>6418</v>
          </cell>
          <cell r="I23">
            <v>533</v>
          </cell>
          <cell r="K23">
            <v>558319</v>
          </cell>
          <cell r="M23">
            <v>94982</v>
          </cell>
        </row>
        <row r="24">
          <cell r="C24">
            <v>428970</v>
          </cell>
          <cell r="E24">
            <v>69776</v>
          </cell>
          <cell r="G24">
            <v>6527</v>
          </cell>
          <cell r="I24">
            <v>539</v>
          </cell>
          <cell r="K24">
            <v>563066</v>
          </cell>
          <cell r="M24">
            <v>95644</v>
          </cell>
        </row>
        <row r="25">
          <cell r="C25">
            <v>426111</v>
          </cell>
          <cell r="E25">
            <v>73686</v>
          </cell>
          <cell r="G25">
            <v>6350</v>
          </cell>
          <cell r="I25">
            <v>535</v>
          </cell>
          <cell r="K25">
            <v>536799</v>
          </cell>
          <cell r="M25">
            <v>95082</v>
          </cell>
        </row>
        <row r="26">
          <cell r="C26">
            <v>464208</v>
          </cell>
          <cell r="E26">
            <v>81322</v>
          </cell>
          <cell r="G26">
            <v>6759</v>
          </cell>
          <cell r="I26">
            <v>559</v>
          </cell>
          <cell r="K26">
            <v>566271</v>
          </cell>
          <cell r="M26">
            <v>99432</v>
          </cell>
        </row>
        <row r="27">
          <cell r="C27">
            <v>466663</v>
          </cell>
          <cell r="E27">
            <v>74773</v>
          </cell>
          <cell r="G27">
            <v>6673</v>
          </cell>
          <cell r="I27">
            <v>508</v>
          </cell>
          <cell r="K27">
            <v>556705</v>
          </cell>
          <cell r="M27">
            <v>90834</v>
          </cell>
        </row>
        <row r="28">
          <cell r="C28">
            <v>448081</v>
          </cell>
          <cell r="E28">
            <v>80141</v>
          </cell>
          <cell r="G28">
            <v>6664</v>
          </cell>
          <cell r="I28">
            <v>555</v>
          </cell>
          <cell r="K28">
            <v>540558</v>
          </cell>
          <cell r="M28">
            <v>98806</v>
          </cell>
        </row>
        <row r="29">
          <cell r="C29">
            <v>378523</v>
          </cell>
          <cell r="E29">
            <v>82015</v>
          </cell>
          <cell r="G29">
            <v>5912</v>
          </cell>
          <cell r="I29">
            <v>559</v>
          </cell>
          <cell r="K29">
            <v>477341</v>
          </cell>
          <cell r="M29">
            <v>99748</v>
          </cell>
        </row>
        <row r="30">
          <cell r="C30">
            <v>414130</v>
          </cell>
          <cell r="E30">
            <v>67943</v>
          </cell>
          <cell r="G30">
            <v>5917</v>
          </cell>
          <cell r="I30">
            <v>456</v>
          </cell>
          <cell r="K30">
            <v>498272</v>
          </cell>
          <cell r="M30">
            <v>81704</v>
          </cell>
        </row>
        <row r="31">
          <cell r="C31">
            <v>484173</v>
          </cell>
          <cell r="E31">
            <v>79588</v>
          </cell>
          <cell r="G31">
            <v>6860</v>
          </cell>
          <cell r="I31">
            <v>518</v>
          </cell>
          <cell r="K31">
            <v>578962</v>
          </cell>
          <cell r="M31">
            <v>91996</v>
          </cell>
        </row>
        <row r="32">
          <cell r="C32">
            <v>471407</v>
          </cell>
          <cell r="E32">
            <v>79838</v>
          </cell>
          <cell r="G32">
            <v>6133</v>
          </cell>
          <cell r="I32">
            <v>537</v>
          </cell>
          <cell r="K32">
            <v>559892</v>
          </cell>
          <cell r="M32">
            <v>95612</v>
          </cell>
        </row>
        <row r="33">
          <cell r="C33">
            <v>453807</v>
          </cell>
          <cell r="E33">
            <v>69118</v>
          </cell>
          <cell r="G33">
            <v>6284</v>
          </cell>
          <cell r="I33">
            <v>493</v>
          </cell>
          <cell r="K33">
            <v>569603</v>
          </cell>
          <cell r="M33">
            <v>87706</v>
          </cell>
        </row>
        <row r="34">
          <cell r="C34">
            <v>422664</v>
          </cell>
          <cell r="E34">
            <v>68845</v>
          </cell>
          <cell r="G34">
            <v>5936</v>
          </cell>
          <cell r="I34">
            <v>490</v>
          </cell>
          <cell r="K34">
            <v>539893</v>
          </cell>
          <cell r="M34">
            <v>87250</v>
          </cell>
        </row>
        <row r="35">
          <cell r="C35">
            <v>457989</v>
          </cell>
          <cell r="E35">
            <v>78313</v>
          </cell>
          <cell r="G35">
            <v>6750</v>
          </cell>
          <cell r="I35">
            <v>545</v>
          </cell>
          <cell r="K35">
            <v>581742</v>
          </cell>
          <cell r="M35">
            <v>96880</v>
          </cell>
        </row>
        <row r="36">
          <cell r="C36">
            <v>454678</v>
          </cell>
          <cell r="E36">
            <v>75119</v>
          </cell>
          <cell r="G36">
            <v>6715</v>
          </cell>
          <cell r="I36">
            <v>533</v>
          </cell>
          <cell r="K36">
            <v>576703</v>
          </cell>
          <cell r="M36">
            <v>94300</v>
          </cell>
        </row>
        <row r="37">
          <cell r="C37">
            <v>455719</v>
          </cell>
          <cell r="E37">
            <v>77083</v>
          </cell>
          <cell r="G37">
            <v>6448</v>
          </cell>
          <cell r="I37">
            <v>520</v>
          </cell>
          <cell r="K37">
            <v>554175</v>
          </cell>
          <cell r="M37">
            <v>92606</v>
          </cell>
        </row>
        <row r="38">
          <cell r="C38">
            <v>486989</v>
          </cell>
          <cell r="E38">
            <v>83678</v>
          </cell>
          <cell r="G38">
            <v>6862</v>
          </cell>
          <cell r="I38">
            <v>560</v>
          </cell>
          <cell r="K38">
            <v>583166</v>
          </cell>
          <cell r="M38">
            <v>99298</v>
          </cell>
        </row>
        <row r="39">
          <cell r="C39">
            <v>480482</v>
          </cell>
          <cell r="E39">
            <v>76228</v>
          </cell>
          <cell r="G39">
            <v>6663</v>
          </cell>
          <cell r="I39">
            <v>519</v>
          </cell>
          <cell r="K39">
            <v>567456</v>
          </cell>
          <cell r="M39">
            <v>92682</v>
          </cell>
        </row>
        <row r="40">
          <cell r="C40">
            <v>456281</v>
          </cell>
          <cell r="E40">
            <v>82555</v>
          </cell>
          <cell r="G40">
            <v>6578</v>
          </cell>
          <cell r="I40">
            <v>577</v>
          </cell>
          <cell r="K40">
            <v>551324</v>
          </cell>
          <cell r="M40">
            <v>102276</v>
          </cell>
        </row>
        <row r="41">
          <cell r="C41">
            <v>398615</v>
          </cell>
          <cell r="E41">
            <v>85035</v>
          </cell>
          <cell r="G41">
            <v>5848</v>
          </cell>
          <cell r="I41">
            <v>598</v>
          </cell>
          <cell r="K41">
            <v>483864</v>
          </cell>
          <cell r="M41">
            <v>105982</v>
          </cell>
        </row>
        <row r="42">
          <cell r="C42">
            <v>442469</v>
          </cell>
          <cell r="E42">
            <v>73292</v>
          </cell>
          <cell r="G42">
            <v>6284</v>
          </cell>
          <cell r="I42">
            <v>510</v>
          </cell>
          <cell r="K42">
            <v>532740</v>
          </cell>
          <cell r="M42">
            <v>90820</v>
          </cell>
        </row>
        <row r="43">
          <cell r="C43">
            <v>507164</v>
          </cell>
          <cell r="E43">
            <v>80353</v>
          </cell>
          <cell r="G43">
            <v>6989</v>
          </cell>
          <cell r="I43">
            <v>567</v>
          </cell>
          <cell r="K43">
            <v>597732</v>
          </cell>
          <cell r="M43">
            <v>100860</v>
          </cell>
        </row>
        <row r="44">
          <cell r="C44">
            <v>472476</v>
          </cell>
          <cell r="E44">
            <v>81469</v>
          </cell>
          <cell r="G44">
            <v>6540</v>
          </cell>
          <cell r="I44">
            <v>561</v>
          </cell>
          <cell r="K44">
            <v>556337</v>
          </cell>
          <cell r="M44">
            <v>99336</v>
          </cell>
        </row>
        <row r="45">
          <cell r="C45">
            <v>466241</v>
          </cell>
          <cell r="E45">
            <v>71973</v>
          </cell>
          <cell r="G45">
            <v>6603</v>
          </cell>
          <cell r="I45">
            <v>538</v>
          </cell>
          <cell r="K45">
            <v>552750</v>
          </cell>
          <cell r="M45">
            <v>95754</v>
          </cell>
        </row>
        <row r="46">
          <cell r="C46">
            <v>427306</v>
          </cell>
          <cell r="E46">
            <v>70428</v>
          </cell>
          <cell r="G46">
            <v>6195</v>
          </cell>
          <cell r="I46">
            <v>538</v>
          </cell>
          <cell r="K46">
            <v>520895</v>
          </cell>
          <cell r="M46">
            <v>95656</v>
          </cell>
        </row>
        <row r="47">
          <cell r="C47">
            <v>457985</v>
          </cell>
          <cell r="E47">
            <v>78019</v>
          </cell>
          <cell r="G47">
            <v>6528</v>
          </cell>
          <cell r="I47">
            <v>576</v>
          </cell>
          <cell r="K47">
            <v>562105</v>
          </cell>
          <cell r="M47">
            <v>101503</v>
          </cell>
        </row>
        <row r="48">
          <cell r="C48">
            <v>448697</v>
          </cell>
          <cell r="E48">
            <v>76089</v>
          </cell>
          <cell r="G48">
            <v>6384</v>
          </cell>
          <cell r="I48">
            <v>564</v>
          </cell>
          <cell r="K48">
            <v>538579</v>
          </cell>
          <cell r="M48">
            <v>100678</v>
          </cell>
        </row>
        <row r="49">
          <cell r="C49">
            <v>443781</v>
          </cell>
          <cell r="E49">
            <v>76211</v>
          </cell>
          <cell r="G49">
            <v>6284</v>
          </cell>
          <cell r="I49">
            <v>556</v>
          </cell>
          <cell r="K49">
            <v>529452</v>
          </cell>
          <cell r="M49">
            <v>98933</v>
          </cell>
        </row>
        <row r="50">
          <cell r="C50">
            <v>479853</v>
          </cell>
          <cell r="E50">
            <v>85687</v>
          </cell>
          <cell r="G50">
            <v>6631</v>
          </cell>
          <cell r="I50">
            <v>586</v>
          </cell>
          <cell r="K50">
            <v>557097</v>
          </cell>
          <cell r="M50">
            <v>103884</v>
          </cell>
        </row>
        <row r="51">
          <cell r="C51">
            <v>478033</v>
          </cell>
          <cell r="E51">
            <v>81597</v>
          </cell>
          <cell r="G51">
            <v>6603</v>
          </cell>
          <cell r="I51">
            <v>554</v>
          </cell>
          <cell r="K51">
            <v>555451</v>
          </cell>
          <cell r="M51">
            <v>97975</v>
          </cell>
        </row>
        <row r="52">
          <cell r="C52">
            <v>440865</v>
          </cell>
          <cell r="E52">
            <v>88294</v>
          </cell>
          <cell r="G52">
            <v>6303</v>
          </cell>
          <cell r="I52">
            <v>600</v>
          </cell>
          <cell r="K52">
            <v>522365</v>
          </cell>
          <cell r="M52">
            <v>106149</v>
          </cell>
        </row>
        <row r="53">
          <cell r="C53">
            <v>378841</v>
          </cell>
          <cell r="E53">
            <v>89243</v>
          </cell>
          <cell r="G53">
            <v>5512</v>
          </cell>
          <cell r="I53">
            <v>609</v>
          </cell>
          <cell r="K53">
            <v>449624</v>
          </cell>
          <cell r="M53">
            <v>108105</v>
          </cell>
        </row>
        <row r="54">
          <cell r="C54">
            <v>427186</v>
          </cell>
          <cell r="E54">
            <v>74536</v>
          </cell>
          <cell r="G54">
            <v>6239</v>
          </cell>
          <cell r="I54">
            <v>550</v>
          </cell>
          <cell r="K54">
            <v>519893</v>
          </cell>
          <cell r="M54">
            <v>96940</v>
          </cell>
        </row>
        <row r="55">
          <cell r="C55">
            <v>303019</v>
          </cell>
          <cell r="E55">
            <v>45586</v>
          </cell>
          <cell r="G55">
            <v>5756</v>
          </cell>
          <cell r="I55">
            <v>407</v>
          </cell>
          <cell r="K55">
            <v>477045</v>
          </cell>
          <cell r="M55">
            <v>72481</v>
          </cell>
        </row>
        <row r="56">
          <cell r="C56">
            <v>6566</v>
          </cell>
          <cell r="E56">
            <v>64</v>
          </cell>
          <cell r="G56">
            <v>278</v>
          </cell>
          <cell r="I56">
            <v>1</v>
          </cell>
          <cell r="K56">
            <v>23696</v>
          </cell>
          <cell r="M56">
            <v>176</v>
          </cell>
        </row>
        <row r="57">
          <cell r="C57">
            <v>49496</v>
          </cell>
          <cell r="E57">
            <v>31</v>
          </cell>
          <cell r="G57">
            <v>1494</v>
          </cell>
          <cell r="I57">
            <v>1</v>
          </cell>
          <cell r="K57">
            <v>96792</v>
          </cell>
          <cell r="M57">
            <v>302</v>
          </cell>
        </row>
        <row r="58">
          <cell r="C58">
            <v>149739</v>
          </cell>
          <cell r="E58">
            <v>24</v>
          </cell>
          <cell r="G58">
            <v>2938</v>
          </cell>
          <cell r="I58">
            <v>1</v>
          </cell>
          <cell r="K58">
            <v>216733</v>
          </cell>
          <cell r="M58">
            <v>176</v>
          </cell>
        </row>
        <row r="59">
          <cell r="C59">
            <v>304695</v>
          </cell>
          <cell r="E59">
            <v>0</v>
          </cell>
          <cell r="G59">
            <v>4311</v>
          </cell>
          <cell r="I59">
            <v>0</v>
          </cell>
          <cell r="K59">
            <v>357871</v>
          </cell>
          <cell r="M59">
            <v>0</v>
          </cell>
        </row>
        <row r="60">
          <cell r="C60">
            <v>212709</v>
          </cell>
          <cell r="E60">
            <v>18</v>
          </cell>
          <cell r="G60">
            <v>4244</v>
          </cell>
          <cell r="I60">
            <v>1</v>
          </cell>
          <cell r="K60">
            <v>330994</v>
          </cell>
          <cell r="M60">
            <v>174</v>
          </cell>
        </row>
        <row r="61">
          <cell r="C61">
            <v>237911</v>
          </cell>
          <cell r="E61">
            <v>0</v>
          </cell>
          <cell r="G61">
            <v>4462</v>
          </cell>
          <cell r="I61">
            <v>0</v>
          </cell>
          <cell r="K61">
            <v>349472</v>
          </cell>
          <cell r="M61">
            <v>0</v>
          </cell>
        </row>
        <row r="62">
          <cell r="C62">
            <v>348978</v>
          </cell>
          <cell r="E62">
            <v>0</v>
          </cell>
          <cell r="G62">
            <v>5325</v>
          </cell>
          <cell r="I62">
            <v>0</v>
          </cell>
          <cell r="K62">
            <v>417476</v>
          </cell>
          <cell r="M62">
            <v>0</v>
          </cell>
        </row>
        <row r="63">
          <cell r="C63">
            <v>354568</v>
          </cell>
          <cell r="E63">
            <v>0</v>
          </cell>
          <cell r="G63">
            <v>5368</v>
          </cell>
          <cell r="I63">
            <v>0</v>
          </cell>
          <cell r="K63">
            <v>426579</v>
          </cell>
          <cell r="M63">
            <v>0</v>
          </cell>
        </row>
        <row r="64">
          <cell r="C64">
            <v>356663</v>
          </cell>
          <cell r="E64">
            <v>0</v>
          </cell>
          <cell r="G64">
            <v>5697</v>
          </cell>
          <cell r="I64">
            <v>0</v>
          </cell>
          <cell r="K64">
            <v>462562</v>
          </cell>
          <cell r="M64">
            <v>0</v>
          </cell>
        </row>
        <row r="65">
          <cell r="C65">
            <v>297291</v>
          </cell>
          <cell r="E65">
            <v>0</v>
          </cell>
          <cell r="G65">
            <v>4996</v>
          </cell>
          <cell r="I65">
            <v>0</v>
          </cell>
          <cell r="K65">
            <v>397643</v>
          </cell>
          <cell r="M65">
            <v>0</v>
          </cell>
        </row>
        <row r="66">
          <cell r="C66">
            <v>299362</v>
          </cell>
          <cell r="E66">
            <v>0</v>
          </cell>
          <cell r="G66">
            <v>5211</v>
          </cell>
          <cell r="I66">
            <v>0</v>
          </cell>
          <cell r="K66">
            <v>420749</v>
          </cell>
          <cell r="M66">
            <v>0</v>
          </cell>
        </row>
        <row r="67">
          <cell r="C67">
            <v>350471</v>
          </cell>
          <cell r="E67">
            <v>25</v>
          </cell>
          <cell r="G67">
            <v>5891</v>
          </cell>
          <cell r="I67">
            <v>1</v>
          </cell>
          <cell r="K67">
            <v>461685</v>
          </cell>
          <cell r="M67">
            <v>174</v>
          </cell>
        </row>
        <row r="68">
          <cell r="C68">
            <v>411089</v>
          </cell>
          <cell r="E68">
            <v>7065</v>
          </cell>
          <cell r="G68">
            <v>6032</v>
          </cell>
          <cell r="I68">
            <v>99</v>
          </cell>
          <cell r="K68">
            <v>492713</v>
          </cell>
          <cell r="M68">
            <v>17072</v>
          </cell>
        </row>
        <row r="69">
          <cell r="C69">
            <v>398653</v>
          </cell>
          <cell r="E69">
            <v>20037</v>
          </cell>
          <cell r="G69">
            <v>5732</v>
          </cell>
          <cell r="I69">
            <v>250</v>
          </cell>
          <cell r="K69">
            <v>494770</v>
          </cell>
          <cell r="M69">
            <v>42491</v>
          </cell>
        </row>
        <row r="70">
          <cell r="C70">
            <v>363442</v>
          </cell>
          <cell r="E70">
            <v>14799</v>
          </cell>
          <cell r="G70">
            <v>5481</v>
          </cell>
          <cell r="I70">
            <v>160</v>
          </cell>
          <cell r="K70">
            <v>477842</v>
          </cell>
          <cell r="M70">
            <v>27399</v>
          </cell>
        </row>
        <row r="71">
          <cell r="C71">
            <v>423877</v>
          </cell>
          <cell r="E71">
            <v>6512</v>
          </cell>
          <cell r="G71">
            <v>6185</v>
          </cell>
          <cell r="I71">
            <v>79</v>
          </cell>
          <cell r="K71">
            <v>527826</v>
          </cell>
          <cell r="M71">
            <v>13353</v>
          </cell>
        </row>
        <row r="72">
          <cell r="C72">
            <v>239566</v>
          </cell>
          <cell r="E72">
            <v>0</v>
          </cell>
          <cell r="G72">
            <v>3717</v>
          </cell>
          <cell r="I72">
            <v>0</v>
          </cell>
          <cell r="K72">
            <v>322506</v>
          </cell>
          <cell r="M72">
            <v>0</v>
          </cell>
        </row>
        <row r="73">
          <cell r="C73">
            <v>145064</v>
          </cell>
          <cell r="E73">
            <v>0</v>
          </cell>
          <cell r="G73">
            <v>2854</v>
          </cell>
          <cell r="I73">
            <v>0</v>
          </cell>
          <cell r="K73">
            <v>199040</v>
          </cell>
          <cell r="M73">
            <v>0</v>
          </cell>
        </row>
        <row r="74">
          <cell r="C74">
            <v>257106</v>
          </cell>
          <cell r="E74">
            <v>0</v>
          </cell>
          <cell r="G74">
            <v>5106</v>
          </cell>
          <cell r="I74">
            <v>0</v>
          </cell>
          <cell r="K74">
            <v>335864</v>
          </cell>
          <cell r="M74">
            <v>0</v>
          </cell>
        </row>
        <row r="75">
          <cell r="C75">
            <v>239980</v>
          </cell>
          <cell r="E75">
            <v>80</v>
          </cell>
          <cell r="G75">
            <v>5375</v>
          </cell>
          <cell r="I75">
            <v>1</v>
          </cell>
          <cell r="K75">
            <v>357548</v>
          </cell>
          <cell r="M75">
            <v>304</v>
          </cell>
        </row>
        <row r="76">
          <cell r="C76">
            <v>295902</v>
          </cell>
          <cell r="E76">
            <v>0</v>
          </cell>
          <cell r="G76">
            <v>5867</v>
          </cell>
          <cell r="I76">
            <v>0</v>
          </cell>
          <cell r="K76">
            <v>439326</v>
          </cell>
          <cell r="M76">
            <v>0</v>
          </cell>
        </row>
        <row r="77">
          <cell r="C77">
            <v>290893</v>
          </cell>
          <cell r="E77">
            <v>0</v>
          </cell>
          <cell r="G77">
            <v>5585</v>
          </cell>
          <cell r="I77">
            <v>0</v>
          </cell>
          <cell r="K77">
            <v>439714</v>
          </cell>
          <cell r="M77">
            <v>0</v>
          </cell>
        </row>
        <row r="78">
          <cell r="C78">
            <v>219920</v>
          </cell>
          <cell r="E78">
            <v>0</v>
          </cell>
          <cell r="G78">
            <v>4408</v>
          </cell>
          <cell r="I78">
            <v>0</v>
          </cell>
          <cell r="K78">
            <v>376989</v>
          </cell>
          <cell r="M78">
            <v>0</v>
          </cell>
        </row>
        <row r="79">
          <cell r="C79">
            <v>195182</v>
          </cell>
          <cell r="E79">
            <v>174</v>
          </cell>
          <cell r="G79">
            <v>4543</v>
          </cell>
          <cell r="I79">
            <v>1</v>
          </cell>
          <cell r="K79">
            <v>371744</v>
          </cell>
          <cell r="M79">
            <v>214</v>
          </cell>
        </row>
        <row r="80">
          <cell r="C80">
            <v>312185</v>
          </cell>
          <cell r="E80">
            <v>15279</v>
          </cell>
          <cell r="G80">
            <v>5297</v>
          </cell>
          <cell r="I80">
            <v>93</v>
          </cell>
          <cell r="K80">
            <v>439923</v>
          </cell>
          <cell r="M80">
            <v>17626</v>
          </cell>
        </row>
        <row r="81">
          <cell r="C81">
            <v>362845</v>
          </cell>
          <cell r="E81">
            <v>21365</v>
          </cell>
          <cell r="G81">
            <v>5783</v>
          </cell>
          <cell r="I81">
            <v>146</v>
          </cell>
          <cell r="K81">
            <v>489567</v>
          </cell>
          <cell r="M81">
            <v>24955</v>
          </cell>
        </row>
        <row r="82">
          <cell r="C82">
            <v>392152</v>
          </cell>
          <cell r="E82">
            <v>37776</v>
          </cell>
          <cell r="G82">
            <v>5531</v>
          </cell>
          <cell r="I82">
            <v>251</v>
          </cell>
          <cell r="K82">
            <v>486426</v>
          </cell>
          <cell r="M82">
            <v>43037</v>
          </cell>
        </row>
        <row r="83">
          <cell r="C83">
            <v>417304</v>
          </cell>
          <cell r="E83">
            <v>47995</v>
          </cell>
          <cell r="G83">
            <v>5682</v>
          </cell>
          <cell r="I83">
            <v>343</v>
          </cell>
          <cell r="K83">
            <v>481742</v>
          </cell>
          <cell r="M83">
            <v>58621</v>
          </cell>
        </row>
        <row r="84">
          <cell r="C84">
            <v>404956</v>
          </cell>
          <cell r="E84">
            <v>43647</v>
          </cell>
          <cell r="G84">
            <v>5563</v>
          </cell>
          <cell r="I84">
            <v>336</v>
          </cell>
          <cell r="K84">
            <v>484725</v>
          </cell>
          <cell r="M84">
            <v>57460</v>
          </cell>
        </row>
        <row r="85">
          <cell r="C85">
            <v>416413</v>
          </cell>
          <cell r="E85">
            <v>47813</v>
          </cell>
          <cell r="G85">
            <v>5656</v>
          </cell>
          <cell r="I85">
            <v>347</v>
          </cell>
          <cell r="K85">
            <v>478810</v>
          </cell>
          <cell r="M85">
            <v>59281</v>
          </cell>
        </row>
        <row r="86">
          <cell r="C86">
            <v>443091</v>
          </cell>
          <cell r="E86">
            <v>55333</v>
          </cell>
          <cell r="G86">
            <v>5901</v>
          </cell>
          <cell r="I86">
            <v>365</v>
          </cell>
          <cell r="K86">
            <v>492795</v>
          </cell>
          <cell r="M86">
            <v>62239</v>
          </cell>
        </row>
        <row r="87">
          <cell r="C87">
            <v>412554</v>
          </cell>
          <cell r="E87">
            <v>55196</v>
          </cell>
          <cell r="G87">
            <v>5433</v>
          </cell>
          <cell r="I87">
            <v>371</v>
          </cell>
          <cell r="K87">
            <v>478863</v>
          </cell>
          <cell r="M87">
            <v>62850</v>
          </cell>
        </row>
        <row r="88">
          <cell r="C88">
            <v>395334</v>
          </cell>
          <cell r="E88">
            <v>57310</v>
          </cell>
          <cell r="G88">
            <v>5620</v>
          </cell>
          <cell r="I88">
            <v>412</v>
          </cell>
          <cell r="K88">
            <v>480583</v>
          </cell>
          <cell r="M88">
            <v>70386</v>
          </cell>
        </row>
        <row r="89">
          <cell r="C89">
            <v>331049</v>
          </cell>
          <cell r="E89">
            <v>62465</v>
          </cell>
          <cell r="G89">
            <v>5147</v>
          </cell>
          <cell r="I89">
            <v>422</v>
          </cell>
          <cell r="K89">
            <v>417289</v>
          </cell>
          <cell r="M89">
            <v>72309</v>
          </cell>
        </row>
        <row r="90">
          <cell r="C90">
            <v>367111</v>
          </cell>
          <cell r="E90">
            <v>56921</v>
          </cell>
          <cell r="G90">
            <v>5860</v>
          </cell>
          <cell r="I90">
            <v>364</v>
          </cell>
          <cell r="K90">
            <v>456117</v>
          </cell>
          <cell r="M90">
            <v>62084</v>
          </cell>
        </row>
        <row r="91">
          <cell r="C91">
            <v>441919</v>
          </cell>
          <cell r="E91">
            <v>61354</v>
          </cell>
          <cell r="G91">
            <v>5785</v>
          </cell>
          <cell r="I91">
            <v>398</v>
          </cell>
          <cell r="K91">
            <v>519977</v>
          </cell>
          <cell r="M91">
            <v>68313</v>
          </cell>
        </row>
        <row r="92">
          <cell r="C92">
            <v>377040</v>
          </cell>
          <cell r="E92">
            <v>59137</v>
          </cell>
          <cell r="G92">
            <v>5290</v>
          </cell>
          <cell r="I92">
            <v>409</v>
          </cell>
          <cell r="K92">
            <v>463719</v>
          </cell>
          <cell r="M92">
            <v>69869</v>
          </cell>
        </row>
        <row r="93">
          <cell r="C93">
            <v>382462</v>
          </cell>
          <cell r="E93">
            <v>52304</v>
          </cell>
          <cell r="G93">
            <v>5391</v>
          </cell>
          <cell r="I93">
            <v>408</v>
          </cell>
          <cell r="K93">
            <v>488315</v>
          </cell>
          <cell r="M93">
            <v>70114</v>
          </cell>
        </row>
        <row r="94">
          <cell r="C94">
            <v>379538</v>
          </cell>
          <cell r="E94">
            <v>50399</v>
          </cell>
          <cell r="G94">
            <v>5273</v>
          </cell>
          <cell r="I94">
            <v>398</v>
          </cell>
          <cell r="K94">
            <v>481412</v>
          </cell>
          <cell r="M94">
            <v>68180</v>
          </cell>
        </row>
        <row r="95">
          <cell r="C95">
            <v>386680</v>
          </cell>
          <cell r="E95">
            <v>55957</v>
          </cell>
          <cell r="G95">
            <v>5548</v>
          </cell>
          <cell r="I95">
            <v>411</v>
          </cell>
          <cell r="K95">
            <v>511468</v>
          </cell>
          <cell r="M95">
            <v>70312</v>
          </cell>
        </row>
        <row r="96">
          <cell r="C96">
            <v>401990</v>
          </cell>
          <cell r="E96">
            <v>53315</v>
          </cell>
          <cell r="G96">
            <v>5603</v>
          </cell>
          <cell r="I96">
            <v>399</v>
          </cell>
          <cell r="K96">
            <v>520842</v>
          </cell>
          <cell r="M96">
            <v>68299</v>
          </cell>
        </row>
        <row r="97">
          <cell r="C97">
            <v>406765</v>
          </cell>
          <cell r="E97">
            <v>57484</v>
          </cell>
          <cell r="G97">
            <v>5305</v>
          </cell>
          <cell r="I97">
            <v>411</v>
          </cell>
          <cell r="K97">
            <v>482967</v>
          </cell>
          <cell r="M97">
            <v>70411</v>
          </cell>
        </row>
        <row r="98">
          <cell r="C98">
            <v>418863</v>
          </cell>
          <cell r="E98">
            <v>63630</v>
          </cell>
          <cell r="G98">
            <v>5479</v>
          </cell>
          <cell r="I98">
            <v>429</v>
          </cell>
          <cell r="K98">
            <v>491858</v>
          </cell>
          <cell r="M98">
            <v>73322</v>
          </cell>
        </row>
        <row r="99">
          <cell r="C99">
            <v>408285</v>
          </cell>
          <cell r="E99">
            <v>64661</v>
          </cell>
          <cell r="G99">
            <v>5294</v>
          </cell>
          <cell r="I99">
            <v>452</v>
          </cell>
          <cell r="K99">
            <v>475799</v>
          </cell>
          <cell r="M99">
            <v>70291</v>
          </cell>
        </row>
        <row r="100">
          <cell r="C100">
            <v>390870</v>
          </cell>
          <cell r="E100">
            <v>70388</v>
          </cell>
          <cell r="G100">
            <v>5399</v>
          </cell>
          <cell r="I100">
            <v>490</v>
          </cell>
          <cell r="K100">
            <v>463168</v>
          </cell>
          <cell r="M100">
            <v>81545</v>
          </cell>
        </row>
        <row r="101">
          <cell r="C101">
            <v>346016</v>
          </cell>
          <cell r="M101">
            <v>84804</v>
          </cell>
        </row>
        <row r="102">
          <cell r="C102">
            <v>388980</v>
          </cell>
          <cell r="E102">
            <v>64684</v>
          </cell>
          <cell r="G102">
            <v>5478</v>
          </cell>
          <cell r="I102">
            <v>458</v>
          </cell>
          <cell r="K102">
            <v>460502</v>
          </cell>
          <cell r="M102">
            <v>75258</v>
          </cell>
        </row>
        <row r="103">
          <cell r="C103">
            <v>423875</v>
          </cell>
          <cell r="G103">
            <v>5965</v>
          </cell>
          <cell r="I103">
            <v>475</v>
          </cell>
          <cell r="K103">
            <v>507049</v>
          </cell>
        </row>
      </sheetData>
      <sheetData sheetId="3"/>
      <sheetData sheetId="4">
        <row r="61">
          <cell r="B61">
            <v>1170</v>
          </cell>
          <cell r="D61">
            <v>13831</v>
          </cell>
          <cell r="F61">
            <v>3189</v>
          </cell>
          <cell r="H61">
            <v>21791</v>
          </cell>
          <cell r="J61">
            <v>1115</v>
          </cell>
          <cell r="L61">
            <v>231</v>
          </cell>
          <cell r="N61">
            <v>1074</v>
          </cell>
          <cell r="P61">
            <v>472</v>
          </cell>
          <cell r="R61">
            <v>676</v>
          </cell>
          <cell r="T61">
            <v>74</v>
          </cell>
          <cell r="V61">
            <v>1222</v>
          </cell>
          <cell r="X61">
            <v>3455</v>
          </cell>
          <cell r="Z61">
            <v>294</v>
          </cell>
          <cell r="AB61">
            <v>3749</v>
          </cell>
          <cell r="AD61">
            <v>1026</v>
          </cell>
          <cell r="AF61">
            <v>96</v>
          </cell>
          <cell r="AH61">
            <v>0</v>
          </cell>
          <cell r="AJ61">
            <v>1138</v>
          </cell>
          <cell r="AL61">
            <v>24</v>
          </cell>
          <cell r="AN61">
            <v>219</v>
          </cell>
          <cell r="AP61">
            <v>35879</v>
          </cell>
          <cell r="AR61">
            <v>0</v>
          </cell>
        </row>
        <row r="62">
          <cell r="B62">
            <v>1097</v>
          </cell>
          <cell r="D62">
            <v>14925</v>
          </cell>
          <cell r="F62">
            <v>3454</v>
          </cell>
          <cell r="H62">
            <v>14805</v>
          </cell>
          <cell r="J62">
            <v>1154</v>
          </cell>
          <cell r="L62">
            <v>140</v>
          </cell>
          <cell r="N62">
            <v>1307</v>
          </cell>
          <cell r="P62">
            <v>565</v>
          </cell>
          <cell r="R62">
            <v>475</v>
          </cell>
          <cell r="T62">
            <v>95</v>
          </cell>
          <cell r="V62">
            <v>1135</v>
          </cell>
          <cell r="X62">
            <v>3684</v>
          </cell>
          <cell r="Z62">
            <v>285</v>
          </cell>
          <cell r="AB62">
            <v>3969</v>
          </cell>
          <cell r="AD62">
            <v>1307</v>
          </cell>
          <cell r="AF62">
            <v>19</v>
          </cell>
          <cell r="AH62">
            <v>0</v>
          </cell>
          <cell r="AJ62">
            <v>1326</v>
          </cell>
          <cell r="AL62">
            <v>128</v>
          </cell>
          <cell r="AN62">
            <v>221</v>
          </cell>
          <cell r="AP62">
            <v>29960</v>
          </cell>
          <cell r="AR62">
            <v>0</v>
          </cell>
        </row>
        <row r="63">
          <cell r="B63">
            <v>1367</v>
          </cell>
          <cell r="D63">
            <v>14377</v>
          </cell>
          <cell r="F63">
            <v>2101</v>
          </cell>
          <cell r="H63">
            <v>15867</v>
          </cell>
          <cell r="J63">
            <v>960</v>
          </cell>
          <cell r="L63">
            <v>139</v>
          </cell>
          <cell r="N63">
            <v>1277</v>
          </cell>
          <cell r="P63">
            <v>948</v>
          </cell>
          <cell r="R63">
            <v>374</v>
          </cell>
          <cell r="T63">
            <v>201</v>
          </cell>
          <cell r="V63">
            <v>1523</v>
          </cell>
          <cell r="X63">
            <v>2178</v>
          </cell>
          <cell r="Z63">
            <v>220</v>
          </cell>
          <cell r="AB63">
            <v>2398</v>
          </cell>
          <cell r="AD63">
            <v>1277</v>
          </cell>
          <cell r="AF63">
            <v>81</v>
          </cell>
          <cell r="AH63">
            <v>0</v>
          </cell>
          <cell r="AJ63">
            <v>1390</v>
          </cell>
          <cell r="AL63">
            <v>57</v>
          </cell>
          <cell r="AN63">
            <v>97</v>
          </cell>
          <cell r="AP63">
            <v>30402</v>
          </cell>
          <cell r="AR63">
            <v>0</v>
          </cell>
        </row>
        <row r="64">
          <cell r="B64">
            <v>1008</v>
          </cell>
          <cell r="D64">
            <v>13989</v>
          </cell>
          <cell r="F64">
            <v>1439</v>
          </cell>
          <cell r="H64">
            <v>18607</v>
          </cell>
          <cell r="J64">
            <v>833</v>
          </cell>
          <cell r="L64">
            <v>131</v>
          </cell>
          <cell r="N64">
            <v>858</v>
          </cell>
          <cell r="P64">
            <v>744</v>
          </cell>
          <cell r="R64">
            <v>252</v>
          </cell>
          <cell r="T64">
            <v>82</v>
          </cell>
          <cell r="V64">
            <v>1078</v>
          </cell>
          <cell r="X64">
            <v>1555</v>
          </cell>
          <cell r="Z64">
            <v>206</v>
          </cell>
          <cell r="AB64">
            <v>1761</v>
          </cell>
          <cell r="AD64">
            <v>874</v>
          </cell>
          <cell r="AF64">
            <v>33</v>
          </cell>
          <cell r="AH64">
            <v>0</v>
          </cell>
          <cell r="AJ64">
            <v>956</v>
          </cell>
          <cell r="AL64">
            <v>37</v>
          </cell>
          <cell r="AN64">
            <v>112</v>
          </cell>
          <cell r="AP64">
            <v>32777</v>
          </cell>
          <cell r="AR64">
            <v>0</v>
          </cell>
        </row>
        <row r="65">
          <cell r="B65">
            <v>1023</v>
          </cell>
          <cell r="D65">
            <v>10341</v>
          </cell>
          <cell r="F65">
            <v>869</v>
          </cell>
          <cell r="H65">
            <v>19256</v>
          </cell>
          <cell r="J65">
            <v>624</v>
          </cell>
          <cell r="L65">
            <v>113</v>
          </cell>
          <cell r="N65">
            <v>622</v>
          </cell>
          <cell r="P65">
            <v>647</v>
          </cell>
          <cell r="R65">
            <v>297</v>
          </cell>
          <cell r="T65">
            <v>148</v>
          </cell>
          <cell r="V65">
            <v>1092</v>
          </cell>
          <cell r="X65">
            <v>870</v>
          </cell>
          <cell r="Z65">
            <v>135</v>
          </cell>
          <cell r="AB65">
            <v>1005</v>
          </cell>
          <cell r="AD65">
            <v>590</v>
          </cell>
          <cell r="AF65">
            <v>65</v>
          </cell>
          <cell r="AH65">
            <v>0</v>
          </cell>
          <cell r="AJ65">
            <v>671</v>
          </cell>
          <cell r="AL65">
            <v>49</v>
          </cell>
          <cell r="AN65">
            <v>172</v>
          </cell>
          <cell r="AP65">
            <v>29726</v>
          </cell>
          <cell r="AR65">
            <v>0</v>
          </cell>
        </row>
        <row r="66">
          <cell r="B66">
            <v>829</v>
          </cell>
          <cell r="D66">
            <v>11086</v>
          </cell>
          <cell r="F66">
            <v>1933</v>
          </cell>
          <cell r="H66">
            <v>18823</v>
          </cell>
          <cell r="J66">
            <v>811</v>
          </cell>
          <cell r="L66">
            <v>115</v>
          </cell>
          <cell r="N66">
            <v>633</v>
          </cell>
          <cell r="P66">
            <v>600</v>
          </cell>
          <cell r="R66">
            <v>167</v>
          </cell>
          <cell r="T66">
            <v>132</v>
          </cell>
          <cell r="V66">
            <v>899</v>
          </cell>
          <cell r="X66">
            <v>2029</v>
          </cell>
          <cell r="Z66">
            <v>57</v>
          </cell>
          <cell r="AB66">
            <v>2086</v>
          </cell>
          <cell r="AD66">
            <v>633</v>
          </cell>
          <cell r="AF66">
            <v>0</v>
          </cell>
          <cell r="AH66">
            <v>0</v>
          </cell>
          <cell r="AJ66">
            <v>634</v>
          </cell>
          <cell r="AL66">
            <v>161</v>
          </cell>
          <cell r="AN66">
            <v>223</v>
          </cell>
          <cell r="AP66">
            <v>30044</v>
          </cell>
          <cell r="AR66">
            <v>0</v>
          </cell>
        </row>
        <row r="67">
          <cell r="B67">
            <v>973</v>
          </cell>
          <cell r="D67">
            <v>9818</v>
          </cell>
          <cell r="F67">
            <v>863</v>
          </cell>
          <cell r="H67">
            <v>22614</v>
          </cell>
          <cell r="J67">
            <v>760</v>
          </cell>
          <cell r="L67">
            <v>117</v>
          </cell>
          <cell r="N67">
            <v>493</v>
          </cell>
          <cell r="P67">
            <v>607</v>
          </cell>
          <cell r="R67">
            <v>319</v>
          </cell>
          <cell r="T67">
            <v>121</v>
          </cell>
          <cell r="V67">
            <v>1047</v>
          </cell>
          <cell r="X67">
            <v>951</v>
          </cell>
          <cell r="Z67">
            <v>76</v>
          </cell>
          <cell r="AB67">
            <v>1027</v>
          </cell>
          <cell r="AD67">
            <v>493</v>
          </cell>
          <cell r="AF67">
            <v>0</v>
          </cell>
          <cell r="AH67">
            <v>0</v>
          </cell>
          <cell r="AJ67">
            <v>509</v>
          </cell>
          <cell r="AL67">
            <v>72</v>
          </cell>
          <cell r="AN67">
            <v>233</v>
          </cell>
          <cell r="AP67">
            <v>32597</v>
          </cell>
          <cell r="AR67">
            <v>0</v>
          </cell>
        </row>
        <row r="68">
          <cell r="B68">
            <v>1202</v>
          </cell>
          <cell r="D68">
            <v>10543</v>
          </cell>
          <cell r="F68">
            <v>1152</v>
          </cell>
          <cell r="H68">
            <v>21245</v>
          </cell>
          <cell r="J68">
            <v>725</v>
          </cell>
          <cell r="L68">
            <v>68</v>
          </cell>
          <cell r="N68">
            <v>465</v>
          </cell>
          <cell r="P68">
            <v>564</v>
          </cell>
          <cell r="R68">
            <v>466</v>
          </cell>
          <cell r="T68">
            <v>210</v>
          </cell>
          <cell r="V68">
            <v>1240</v>
          </cell>
          <cell r="X68">
            <v>1196</v>
          </cell>
          <cell r="Z68">
            <v>151</v>
          </cell>
          <cell r="AB68">
            <v>1347</v>
          </cell>
          <cell r="AD68">
            <v>449</v>
          </cell>
          <cell r="AF68">
            <v>17</v>
          </cell>
          <cell r="AH68">
            <v>0</v>
          </cell>
          <cell r="AJ68">
            <v>483</v>
          </cell>
          <cell r="AL68">
            <v>67</v>
          </cell>
          <cell r="AN68">
            <v>183</v>
          </cell>
          <cell r="AP68">
            <v>31874</v>
          </cell>
          <cell r="AR68">
            <v>0</v>
          </cell>
        </row>
        <row r="69">
          <cell r="B69">
            <v>990</v>
          </cell>
          <cell r="D69">
            <v>13107</v>
          </cell>
          <cell r="F69">
            <v>1177</v>
          </cell>
          <cell r="H69">
            <v>21239</v>
          </cell>
          <cell r="J69">
            <v>618</v>
          </cell>
          <cell r="L69">
            <v>163</v>
          </cell>
          <cell r="N69">
            <v>770</v>
          </cell>
          <cell r="P69">
            <v>597</v>
          </cell>
          <cell r="R69">
            <v>336</v>
          </cell>
          <cell r="T69">
            <v>175</v>
          </cell>
          <cell r="V69">
            <v>1108</v>
          </cell>
          <cell r="X69">
            <v>1240</v>
          </cell>
          <cell r="Z69">
            <v>106</v>
          </cell>
          <cell r="AB69">
            <v>1346</v>
          </cell>
          <cell r="AD69">
            <v>737</v>
          </cell>
          <cell r="AF69">
            <v>35</v>
          </cell>
          <cell r="AH69">
            <v>0</v>
          </cell>
          <cell r="AJ69">
            <v>773</v>
          </cell>
          <cell r="AL69">
            <v>30</v>
          </cell>
          <cell r="AN69">
            <v>195</v>
          </cell>
          <cell r="AP69">
            <v>34510</v>
          </cell>
          <cell r="AR69">
            <v>0</v>
          </cell>
        </row>
        <row r="70">
          <cell r="B70">
            <v>1029</v>
          </cell>
          <cell r="D70">
            <v>11507</v>
          </cell>
          <cell r="F70">
            <v>1328</v>
          </cell>
          <cell r="H70">
            <v>26358</v>
          </cell>
          <cell r="J70">
            <v>627</v>
          </cell>
          <cell r="L70">
            <v>166</v>
          </cell>
          <cell r="N70">
            <v>941</v>
          </cell>
          <cell r="P70">
            <v>650</v>
          </cell>
          <cell r="R70">
            <v>324</v>
          </cell>
          <cell r="T70">
            <v>162</v>
          </cell>
          <cell r="V70">
            <v>1136</v>
          </cell>
          <cell r="X70">
            <v>1440</v>
          </cell>
          <cell r="Z70">
            <v>39</v>
          </cell>
          <cell r="AB70">
            <v>1479</v>
          </cell>
          <cell r="AD70">
            <v>939</v>
          </cell>
          <cell r="AF70">
            <v>21</v>
          </cell>
          <cell r="AH70">
            <v>0</v>
          </cell>
          <cell r="AJ70">
            <v>976</v>
          </cell>
          <cell r="AL70">
            <v>70</v>
          </cell>
          <cell r="AN70">
            <v>137</v>
          </cell>
          <cell r="AP70">
            <v>38049</v>
          </cell>
          <cell r="AR70">
            <v>0</v>
          </cell>
        </row>
        <row r="71">
          <cell r="B71">
            <v>0</v>
          </cell>
          <cell r="D71">
            <v>13752</v>
          </cell>
          <cell r="F71">
            <v>0</v>
          </cell>
          <cell r="H71">
            <v>18224</v>
          </cell>
          <cell r="J71">
            <v>0</v>
          </cell>
          <cell r="L71">
            <v>244</v>
          </cell>
          <cell r="N71">
            <v>0</v>
          </cell>
          <cell r="P71">
            <v>922</v>
          </cell>
          <cell r="R71">
            <v>524</v>
          </cell>
          <cell r="T71">
            <v>295</v>
          </cell>
          <cell r="V71">
            <v>0</v>
          </cell>
          <cell r="X71">
            <v>2144</v>
          </cell>
          <cell r="Z71">
            <v>273</v>
          </cell>
          <cell r="AB71">
            <v>0</v>
          </cell>
          <cell r="AD71">
            <v>1055</v>
          </cell>
          <cell r="AF71">
            <v>32</v>
          </cell>
          <cell r="AH71">
            <v>16</v>
          </cell>
          <cell r="AJ71">
            <v>0</v>
          </cell>
          <cell r="AL71">
            <v>120</v>
          </cell>
          <cell r="AN71">
            <v>260</v>
          </cell>
          <cell r="AP71">
            <v>0</v>
          </cell>
          <cell r="AR71">
            <v>205</v>
          </cell>
        </row>
        <row r="72">
          <cell r="B72">
            <v>2163</v>
          </cell>
          <cell r="D72">
            <v>20303</v>
          </cell>
          <cell r="F72">
            <v>2662</v>
          </cell>
          <cell r="H72">
            <v>14996</v>
          </cell>
          <cell r="J72">
            <v>1647</v>
          </cell>
          <cell r="L72">
            <v>361</v>
          </cell>
          <cell r="N72">
            <v>809</v>
          </cell>
          <cell r="P72">
            <v>1818</v>
          </cell>
          <cell r="R72">
            <v>303</v>
          </cell>
          <cell r="T72">
            <v>218</v>
          </cell>
          <cell r="V72">
            <v>2339</v>
          </cell>
          <cell r="X72">
            <v>2840</v>
          </cell>
          <cell r="Z72">
            <v>294</v>
          </cell>
          <cell r="AB72">
            <v>3134</v>
          </cell>
          <cell r="AD72">
            <v>809</v>
          </cell>
          <cell r="AF72">
            <v>2</v>
          </cell>
          <cell r="AH72">
            <v>0</v>
          </cell>
          <cell r="AJ72">
            <v>827</v>
          </cell>
          <cell r="AL72">
            <v>84</v>
          </cell>
          <cell r="AN72">
            <v>450</v>
          </cell>
          <cell r="AP72">
            <v>35742</v>
          </cell>
          <cell r="AR72">
            <v>0</v>
          </cell>
        </row>
        <row r="73">
          <cell r="B73">
            <v>927</v>
          </cell>
          <cell r="D73">
            <v>12661</v>
          </cell>
          <cell r="F73">
            <v>2384</v>
          </cell>
          <cell r="H73">
            <v>21975</v>
          </cell>
          <cell r="J73">
            <v>907</v>
          </cell>
          <cell r="L73">
            <v>115</v>
          </cell>
          <cell r="N73">
            <v>985</v>
          </cell>
          <cell r="P73">
            <v>507</v>
          </cell>
          <cell r="R73">
            <v>341</v>
          </cell>
          <cell r="T73">
            <v>155</v>
          </cell>
          <cell r="V73">
            <v>1003</v>
          </cell>
          <cell r="X73">
            <v>2590</v>
          </cell>
          <cell r="Z73">
            <v>165</v>
          </cell>
          <cell r="AB73">
            <v>2755</v>
          </cell>
          <cell r="AD73">
            <v>953</v>
          </cell>
          <cell r="AF73">
            <v>81</v>
          </cell>
          <cell r="AH73">
            <v>0</v>
          </cell>
          <cell r="AJ73">
            <v>1034</v>
          </cell>
          <cell r="AL73">
            <v>55</v>
          </cell>
          <cell r="AN73">
            <v>183</v>
          </cell>
          <cell r="AP73">
            <v>34790</v>
          </cell>
          <cell r="AR73">
            <v>0</v>
          </cell>
        </row>
        <row r="74">
          <cell r="B74">
            <v>1464</v>
          </cell>
          <cell r="D74">
            <v>13438</v>
          </cell>
          <cell r="F74">
            <v>3289</v>
          </cell>
          <cell r="H74">
            <v>13430</v>
          </cell>
          <cell r="J74">
            <v>1449</v>
          </cell>
          <cell r="L74">
            <v>127</v>
          </cell>
          <cell r="N74">
            <v>1214</v>
          </cell>
          <cell r="P74">
            <v>819</v>
          </cell>
          <cell r="R74">
            <v>577</v>
          </cell>
          <cell r="T74">
            <v>202</v>
          </cell>
          <cell r="V74">
            <v>1598</v>
          </cell>
          <cell r="X74">
            <v>3580</v>
          </cell>
          <cell r="Z74">
            <v>373</v>
          </cell>
          <cell r="AB74">
            <v>3953</v>
          </cell>
          <cell r="AD74">
            <v>1197</v>
          </cell>
          <cell r="AF74">
            <v>66</v>
          </cell>
          <cell r="AH74">
            <v>0</v>
          </cell>
          <cell r="AJ74">
            <v>1266</v>
          </cell>
          <cell r="AL74">
            <v>77</v>
          </cell>
          <cell r="AN74">
            <v>216</v>
          </cell>
          <cell r="AP74">
            <v>27084</v>
          </cell>
          <cell r="AR74">
            <v>0</v>
          </cell>
        </row>
        <row r="75">
          <cell r="B75">
            <v>2007</v>
          </cell>
          <cell r="D75">
            <v>16117</v>
          </cell>
          <cell r="F75">
            <v>2608</v>
          </cell>
          <cell r="H75">
            <v>15986</v>
          </cell>
          <cell r="J75">
            <v>1169</v>
          </cell>
          <cell r="L75">
            <v>67</v>
          </cell>
          <cell r="N75">
            <v>1121</v>
          </cell>
          <cell r="P75">
            <v>1351</v>
          </cell>
          <cell r="R75">
            <v>476</v>
          </cell>
          <cell r="T75">
            <v>233</v>
          </cell>
          <cell r="V75">
            <v>2060</v>
          </cell>
          <cell r="X75">
            <v>2784</v>
          </cell>
          <cell r="Z75">
            <v>268</v>
          </cell>
          <cell r="AB75">
            <v>3052</v>
          </cell>
          <cell r="AD75">
            <v>1121</v>
          </cell>
          <cell r="AF75">
            <v>48</v>
          </cell>
          <cell r="AH75">
            <v>0</v>
          </cell>
          <cell r="AJ75">
            <v>1203</v>
          </cell>
          <cell r="AL75">
            <v>56</v>
          </cell>
          <cell r="AN75">
            <v>236</v>
          </cell>
          <cell r="AP75">
            <v>32238</v>
          </cell>
          <cell r="AR75">
            <v>0</v>
          </cell>
        </row>
        <row r="76">
          <cell r="B76">
            <v>1390</v>
          </cell>
          <cell r="D76">
            <v>12249</v>
          </cell>
          <cell r="F76">
            <v>1314</v>
          </cell>
          <cell r="H76">
            <v>20873</v>
          </cell>
          <cell r="J76">
            <v>574</v>
          </cell>
          <cell r="L76">
            <v>148</v>
          </cell>
          <cell r="N76">
            <v>1024</v>
          </cell>
          <cell r="P76">
            <v>1027</v>
          </cell>
          <cell r="R76">
            <v>304</v>
          </cell>
          <cell r="T76">
            <v>123</v>
          </cell>
          <cell r="V76">
            <v>1454</v>
          </cell>
          <cell r="X76">
            <v>1394</v>
          </cell>
          <cell r="Z76">
            <v>88</v>
          </cell>
          <cell r="AB76">
            <v>1482</v>
          </cell>
          <cell r="AD76">
            <v>1024</v>
          </cell>
          <cell r="AF76">
            <v>18</v>
          </cell>
          <cell r="AH76">
            <v>0</v>
          </cell>
          <cell r="AJ76">
            <v>1059</v>
          </cell>
          <cell r="AL76">
            <v>23</v>
          </cell>
          <cell r="AN76">
            <v>127</v>
          </cell>
          <cell r="AP76">
            <v>33326</v>
          </cell>
          <cell r="AR76">
            <v>0</v>
          </cell>
        </row>
        <row r="77">
          <cell r="B77">
            <v>1457</v>
          </cell>
          <cell r="D77">
            <v>11086</v>
          </cell>
          <cell r="F77">
            <v>884</v>
          </cell>
          <cell r="H77">
            <v>18932</v>
          </cell>
          <cell r="J77">
            <v>686</v>
          </cell>
          <cell r="L77">
            <v>77</v>
          </cell>
          <cell r="N77">
            <v>814</v>
          </cell>
          <cell r="P77">
            <v>1041</v>
          </cell>
          <cell r="R77">
            <v>303</v>
          </cell>
          <cell r="T77">
            <v>201</v>
          </cell>
          <cell r="V77">
            <v>1545</v>
          </cell>
          <cell r="X77">
            <v>917</v>
          </cell>
          <cell r="Z77">
            <v>83</v>
          </cell>
          <cell r="AB77">
            <v>1000</v>
          </cell>
          <cell r="AD77">
            <v>782</v>
          </cell>
          <cell r="AF77">
            <v>33</v>
          </cell>
          <cell r="AH77">
            <v>0</v>
          </cell>
          <cell r="AJ77">
            <v>831</v>
          </cell>
          <cell r="AL77">
            <v>53</v>
          </cell>
          <cell r="AN77">
            <v>232</v>
          </cell>
          <cell r="AP77">
            <v>30118</v>
          </cell>
          <cell r="AR77">
            <v>0</v>
          </cell>
        </row>
        <row r="78">
          <cell r="B78">
            <v>1532</v>
          </cell>
          <cell r="D78">
            <v>10338</v>
          </cell>
          <cell r="F78">
            <v>892</v>
          </cell>
          <cell r="H78">
            <v>19034</v>
          </cell>
          <cell r="J78">
            <v>676</v>
          </cell>
          <cell r="L78">
            <v>101</v>
          </cell>
          <cell r="N78">
            <v>667</v>
          </cell>
          <cell r="P78">
            <v>1247</v>
          </cell>
          <cell r="R78">
            <v>330</v>
          </cell>
          <cell r="T78">
            <v>43</v>
          </cell>
          <cell r="V78">
            <v>1620</v>
          </cell>
          <cell r="X78">
            <v>924</v>
          </cell>
          <cell r="Z78">
            <v>93</v>
          </cell>
          <cell r="AB78">
            <v>1017</v>
          </cell>
          <cell r="AD78">
            <v>667</v>
          </cell>
          <cell r="AF78">
            <v>0</v>
          </cell>
          <cell r="AH78">
            <v>0</v>
          </cell>
          <cell r="AJ78">
            <v>667</v>
          </cell>
          <cell r="AL78">
            <v>108</v>
          </cell>
          <cell r="AN78">
            <v>189</v>
          </cell>
          <cell r="AP78">
            <v>29493</v>
          </cell>
          <cell r="AR78">
            <v>0</v>
          </cell>
        </row>
        <row r="79">
          <cell r="B79">
            <v>1209</v>
          </cell>
          <cell r="D79">
            <v>10028</v>
          </cell>
          <cell r="F79">
            <v>1054</v>
          </cell>
          <cell r="H79">
            <v>25417</v>
          </cell>
          <cell r="J79">
            <v>695</v>
          </cell>
          <cell r="L79">
            <v>89</v>
          </cell>
          <cell r="N79">
            <v>766</v>
          </cell>
          <cell r="P79">
            <v>675</v>
          </cell>
          <cell r="R79">
            <v>510</v>
          </cell>
          <cell r="T79">
            <v>116</v>
          </cell>
          <cell r="V79">
            <v>1301</v>
          </cell>
          <cell r="X79">
            <v>1145</v>
          </cell>
          <cell r="Z79">
            <v>102</v>
          </cell>
          <cell r="AB79">
            <v>1247</v>
          </cell>
          <cell r="AD79">
            <v>750</v>
          </cell>
          <cell r="AF79">
            <v>82</v>
          </cell>
          <cell r="AH79">
            <v>0</v>
          </cell>
          <cell r="AJ79">
            <v>854</v>
          </cell>
          <cell r="AL79">
            <v>90</v>
          </cell>
          <cell r="AN79">
            <v>97</v>
          </cell>
          <cell r="AP79">
            <v>35555</v>
          </cell>
          <cell r="AR79">
            <v>0</v>
          </cell>
        </row>
        <row r="80">
          <cell r="B80">
            <v>943</v>
          </cell>
          <cell r="D80">
            <v>10718</v>
          </cell>
          <cell r="F80">
            <v>986</v>
          </cell>
          <cell r="H80">
            <v>23511</v>
          </cell>
          <cell r="J80">
            <v>631</v>
          </cell>
          <cell r="L80">
            <v>103</v>
          </cell>
          <cell r="N80">
            <v>435</v>
          </cell>
          <cell r="P80">
            <v>433</v>
          </cell>
          <cell r="R80">
            <v>396</v>
          </cell>
          <cell r="T80">
            <v>135</v>
          </cell>
          <cell r="V80">
            <v>964</v>
          </cell>
          <cell r="X80">
            <v>1044</v>
          </cell>
          <cell r="Z80">
            <v>153</v>
          </cell>
          <cell r="AB80">
            <v>1197</v>
          </cell>
          <cell r="AD80">
            <v>435</v>
          </cell>
          <cell r="AF80">
            <v>33</v>
          </cell>
          <cell r="AH80">
            <v>0</v>
          </cell>
          <cell r="AJ80">
            <v>503</v>
          </cell>
          <cell r="AL80">
            <v>17</v>
          </cell>
          <cell r="AN80">
            <v>170</v>
          </cell>
          <cell r="AP80">
            <v>34348</v>
          </cell>
          <cell r="AR80">
            <v>0</v>
          </cell>
        </row>
        <row r="81">
          <cell r="B81">
            <v>992</v>
          </cell>
          <cell r="D81">
            <v>12149</v>
          </cell>
          <cell r="F81">
            <v>1181</v>
          </cell>
          <cell r="H81">
            <v>23542</v>
          </cell>
          <cell r="J81">
            <v>703</v>
          </cell>
          <cell r="L81">
            <v>170</v>
          </cell>
          <cell r="N81">
            <v>722</v>
          </cell>
          <cell r="P81">
            <v>579</v>
          </cell>
          <cell r="R81">
            <v>286</v>
          </cell>
          <cell r="T81">
            <v>161</v>
          </cell>
          <cell r="V81">
            <v>1026</v>
          </cell>
          <cell r="X81">
            <v>1248</v>
          </cell>
          <cell r="Z81">
            <v>96</v>
          </cell>
          <cell r="AB81">
            <v>1344</v>
          </cell>
          <cell r="AD81">
            <v>722</v>
          </cell>
          <cell r="AF81">
            <v>0</v>
          </cell>
          <cell r="AH81">
            <v>0</v>
          </cell>
          <cell r="AJ81">
            <v>738</v>
          </cell>
          <cell r="AL81">
            <v>63</v>
          </cell>
          <cell r="AN81">
            <v>288</v>
          </cell>
          <cell r="AP81">
            <v>35893</v>
          </cell>
          <cell r="AR81">
            <v>0</v>
          </cell>
        </row>
        <row r="82">
          <cell r="B82">
            <v>1086</v>
          </cell>
          <cell r="D82">
            <v>11780</v>
          </cell>
          <cell r="F82">
            <v>1705</v>
          </cell>
          <cell r="H82">
            <v>27331</v>
          </cell>
          <cell r="J82">
            <v>777</v>
          </cell>
          <cell r="L82">
            <v>138</v>
          </cell>
          <cell r="N82">
            <v>966</v>
          </cell>
          <cell r="P82">
            <v>759</v>
          </cell>
          <cell r="R82">
            <v>271</v>
          </cell>
          <cell r="T82">
            <v>82</v>
          </cell>
          <cell r="V82">
            <v>1112</v>
          </cell>
          <cell r="X82">
            <v>1808</v>
          </cell>
          <cell r="Z82">
            <v>160</v>
          </cell>
          <cell r="AB82">
            <v>1968</v>
          </cell>
          <cell r="AD82">
            <v>965</v>
          </cell>
          <cell r="AF82">
            <v>17</v>
          </cell>
          <cell r="AH82">
            <v>0</v>
          </cell>
          <cell r="AJ82">
            <v>1001</v>
          </cell>
          <cell r="AL82">
            <v>44</v>
          </cell>
          <cell r="AN82">
            <v>198</v>
          </cell>
          <cell r="AP82">
            <v>39299</v>
          </cell>
          <cell r="AR82">
            <v>0</v>
          </cell>
        </row>
        <row r="83">
          <cell r="B83">
            <v>1668</v>
          </cell>
          <cell r="D83">
            <v>14009</v>
          </cell>
          <cell r="F83">
            <v>2696</v>
          </cell>
          <cell r="H83">
            <v>19106</v>
          </cell>
          <cell r="J83">
            <v>638</v>
          </cell>
          <cell r="L83">
            <v>161</v>
          </cell>
          <cell r="N83">
            <v>1242</v>
          </cell>
          <cell r="P83">
            <v>0</v>
          </cell>
          <cell r="R83">
            <v>0</v>
          </cell>
          <cell r="T83">
            <v>0</v>
          </cell>
          <cell r="X83">
            <v>0</v>
          </cell>
          <cell r="Z83">
            <v>0</v>
          </cell>
          <cell r="AF83">
            <v>0</v>
          </cell>
          <cell r="AH83">
            <v>0</v>
          </cell>
          <cell r="AJ83">
            <v>0</v>
          </cell>
          <cell r="AL83">
            <v>0</v>
          </cell>
          <cell r="AN83">
            <v>0</v>
          </cell>
          <cell r="AP83">
            <v>0</v>
          </cell>
          <cell r="AR83">
            <v>0</v>
          </cell>
        </row>
        <row r="84">
          <cell r="B84">
            <v>1917</v>
          </cell>
          <cell r="D84">
            <v>20282</v>
          </cell>
          <cell r="F84">
            <v>3342</v>
          </cell>
          <cell r="H84">
            <v>14398</v>
          </cell>
          <cell r="J84">
            <v>1873</v>
          </cell>
          <cell r="L84">
            <v>394</v>
          </cell>
          <cell r="N84">
            <v>1215</v>
          </cell>
          <cell r="P84">
            <v>0</v>
          </cell>
          <cell r="R84">
            <v>0</v>
          </cell>
          <cell r="T84">
            <v>0</v>
          </cell>
          <cell r="X84">
            <v>0</v>
          </cell>
          <cell r="Z84">
            <v>0</v>
          </cell>
          <cell r="AF84">
            <v>0</v>
          </cell>
          <cell r="AH84">
            <v>0</v>
          </cell>
          <cell r="AJ84">
            <v>0</v>
          </cell>
          <cell r="AL84">
            <v>0</v>
          </cell>
          <cell r="AN84">
            <v>0</v>
          </cell>
          <cell r="AP84">
            <v>0</v>
          </cell>
          <cell r="AR84">
            <v>0</v>
          </cell>
        </row>
        <row r="85">
          <cell r="B85">
            <v>1045</v>
          </cell>
          <cell r="D85">
            <v>13182</v>
          </cell>
          <cell r="F85">
            <v>3396</v>
          </cell>
          <cell r="H85">
            <v>23363</v>
          </cell>
          <cell r="J85">
            <v>638</v>
          </cell>
          <cell r="L85">
            <v>175</v>
          </cell>
          <cell r="N85">
            <v>1277</v>
          </cell>
          <cell r="P85">
            <v>0</v>
          </cell>
          <cell r="R85">
            <v>0</v>
          </cell>
          <cell r="T85">
            <v>0</v>
          </cell>
          <cell r="X85">
            <v>0</v>
          </cell>
          <cell r="Z85">
            <v>0</v>
          </cell>
          <cell r="AF85">
            <v>0</v>
          </cell>
          <cell r="AH85">
            <v>0</v>
          </cell>
          <cell r="AJ85">
            <v>0</v>
          </cell>
          <cell r="AL85">
            <v>0</v>
          </cell>
          <cell r="AN85">
            <v>0</v>
          </cell>
          <cell r="AP85">
            <v>0</v>
          </cell>
          <cell r="AR85">
            <v>0</v>
          </cell>
        </row>
        <row r="86">
          <cell r="B86">
            <v>1739</v>
          </cell>
          <cell r="D86">
            <v>13875</v>
          </cell>
          <cell r="F86">
            <v>4030</v>
          </cell>
          <cell r="H86">
            <v>15925</v>
          </cell>
          <cell r="J86">
            <v>626</v>
          </cell>
          <cell r="L86">
            <v>229</v>
          </cell>
          <cell r="N86">
            <v>1652</v>
          </cell>
          <cell r="P86">
            <v>0</v>
          </cell>
          <cell r="R86">
            <v>0</v>
          </cell>
          <cell r="T86">
            <v>0</v>
          </cell>
          <cell r="X86">
            <v>0</v>
          </cell>
          <cell r="Z86">
            <v>0</v>
          </cell>
          <cell r="AF86">
            <v>0</v>
          </cell>
          <cell r="AH86">
            <v>0</v>
          </cell>
          <cell r="AJ86">
            <v>0</v>
          </cell>
          <cell r="AL86">
            <v>0</v>
          </cell>
          <cell r="AN86">
            <v>0</v>
          </cell>
          <cell r="AP86">
            <v>0</v>
          </cell>
          <cell r="AR86">
            <v>0</v>
          </cell>
        </row>
        <row r="87">
          <cell r="B87">
            <v>1682</v>
          </cell>
          <cell r="D87">
            <v>14661</v>
          </cell>
          <cell r="F87">
            <v>2596</v>
          </cell>
          <cell r="H87">
            <v>17729</v>
          </cell>
          <cell r="J87">
            <v>672</v>
          </cell>
          <cell r="L87">
            <v>153</v>
          </cell>
          <cell r="N87">
            <v>1608</v>
          </cell>
          <cell r="P87">
            <v>0</v>
          </cell>
          <cell r="R87">
            <v>0</v>
          </cell>
          <cell r="T87">
            <v>0</v>
          </cell>
          <cell r="X87">
            <v>0</v>
          </cell>
          <cell r="Z87">
            <v>0</v>
          </cell>
          <cell r="AF87">
            <v>0</v>
          </cell>
          <cell r="AH87">
            <v>0</v>
          </cell>
          <cell r="AJ87">
            <v>0</v>
          </cell>
          <cell r="AL87">
            <v>0</v>
          </cell>
          <cell r="AN87">
            <v>0</v>
          </cell>
          <cell r="AP87">
            <v>0</v>
          </cell>
          <cell r="AR87">
            <v>0</v>
          </cell>
        </row>
        <row r="88">
          <cell r="B88">
            <v>1498</v>
          </cell>
          <cell r="D88">
            <v>14009</v>
          </cell>
          <cell r="F88">
            <v>1828</v>
          </cell>
          <cell r="H88">
            <v>19974</v>
          </cell>
          <cell r="J88">
            <v>422</v>
          </cell>
          <cell r="L88">
            <v>163</v>
          </cell>
          <cell r="N88">
            <v>978</v>
          </cell>
          <cell r="P88">
            <v>0</v>
          </cell>
          <cell r="R88">
            <v>0</v>
          </cell>
          <cell r="T88">
            <v>0</v>
          </cell>
          <cell r="X88">
            <v>0</v>
          </cell>
          <cell r="Z88">
            <v>0</v>
          </cell>
          <cell r="AF88">
            <v>0</v>
          </cell>
          <cell r="AH88">
            <v>0</v>
          </cell>
          <cell r="AJ88">
            <v>0</v>
          </cell>
          <cell r="AL88">
            <v>0</v>
          </cell>
          <cell r="AN88">
            <v>0</v>
          </cell>
          <cell r="AP88">
            <v>0</v>
          </cell>
          <cell r="AR88">
            <v>0</v>
          </cell>
        </row>
        <row r="89">
          <cell r="B89">
            <v>1473</v>
          </cell>
          <cell r="D89">
            <v>11186</v>
          </cell>
          <cell r="F89">
            <v>981</v>
          </cell>
          <cell r="H89">
            <v>19412</v>
          </cell>
          <cell r="J89">
            <v>396</v>
          </cell>
          <cell r="L89">
            <v>103</v>
          </cell>
          <cell r="N89">
            <v>875</v>
          </cell>
          <cell r="P89">
            <v>0</v>
          </cell>
          <cell r="R89">
            <v>0</v>
          </cell>
          <cell r="T89">
            <v>0</v>
          </cell>
          <cell r="X89">
            <v>0</v>
          </cell>
          <cell r="Z89">
            <v>0</v>
          </cell>
          <cell r="AF89">
            <v>0</v>
          </cell>
          <cell r="AH89">
            <v>0</v>
          </cell>
          <cell r="AJ89">
            <v>0</v>
          </cell>
          <cell r="AL89">
            <v>0</v>
          </cell>
          <cell r="AN89">
            <v>0</v>
          </cell>
          <cell r="AP89">
            <v>0</v>
          </cell>
          <cell r="AR89">
            <v>0</v>
          </cell>
        </row>
        <row r="90">
          <cell r="B90">
            <v>1571</v>
          </cell>
          <cell r="D90">
            <v>10445</v>
          </cell>
          <cell r="F90">
            <v>1006</v>
          </cell>
          <cell r="H90">
            <v>21326</v>
          </cell>
          <cell r="J90">
            <v>452</v>
          </cell>
          <cell r="L90">
            <v>148</v>
          </cell>
          <cell r="N90">
            <v>795</v>
          </cell>
          <cell r="P90">
            <v>0</v>
          </cell>
          <cell r="R90">
            <v>0</v>
          </cell>
          <cell r="T90">
            <v>0</v>
          </cell>
          <cell r="X90">
            <v>0</v>
          </cell>
          <cell r="Z90">
            <v>0</v>
          </cell>
          <cell r="AF90">
            <v>0</v>
          </cell>
          <cell r="AH90">
            <v>0</v>
          </cell>
          <cell r="AJ90">
            <v>0</v>
          </cell>
          <cell r="AL90">
            <v>0</v>
          </cell>
          <cell r="AN90">
            <v>0</v>
          </cell>
          <cell r="AP90">
            <v>0</v>
          </cell>
          <cell r="AR90">
            <v>0</v>
          </cell>
        </row>
        <row r="91">
          <cell r="B91">
            <v>1556</v>
          </cell>
          <cell r="D91">
            <v>10647</v>
          </cell>
          <cell r="F91">
            <v>1227</v>
          </cell>
          <cell r="H91">
            <v>24291</v>
          </cell>
          <cell r="J91">
            <v>437</v>
          </cell>
          <cell r="L91">
            <v>138</v>
          </cell>
          <cell r="N91">
            <v>682</v>
          </cell>
          <cell r="P91">
            <v>0</v>
          </cell>
          <cell r="R91">
            <v>0</v>
          </cell>
          <cell r="T91">
            <v>0</v>
          </cell>
          <cell r="X91">
            <v>0</v>
          </cell>
          <cell r="Z91">
            <v>0</v>
          </cell>
          <cell r="AF91">
            <v>0</v>
          </cell>
          <cell r="AH91">
            <v>0</v>
          </cell>
          <cell r="AJ91">
            <v>0</v>
          </cell>
          <cell r="AL91">
            <v>0</v>
          </cell>
          <cell r="AN91">
            <v>0</v>
          </cell>
          <cell r="AP91">
            <v>0</v>
          </cell>
          <cell r="AR91">
            <v>0</v>
          </cell>
        </row>
        <row r="92">
          <cell r="B92">
            <v>1516</v>
          </cell>
          <cell r="D92">
            <v>11008</v>
          </cell>
          <cell r="F92">
            <v>1114</v>
          </cell>
          <cell r="H92">
            <v>23089</v>
          </cell>
          <cell r="J92">
            <v>378</v>
          </cell>
          <cell r="L92">
            <v>138</v>
          </cell>
          <cell r="N92">
            <v>652</v>
          </cell>
          <cell r="P92">
            <v>0</v>
          </cell>
          <cell r="R92">
            <v>0</v>
          </cell>
          <cell r="T92">
            <v>0</v>
          </cell>
          <cell r="X92">
            <v>0</v>
          </cell>
          <cell r="Z92">
            <v>0</v>
          </cell>
          <cell r="AF92">
            <v>0</v>
          </cell>
          <cell r="AH92">
            <v>0</v>
          </cell>
          <cell r="AJ92">
            <v>0</v>
          </cell>
          <cell r="AL92">
            <v>0</v>
          </cell>
          <cell r="AN92">
            <v>0</v>
          </cell>
          <cell r="AP92">
            <v>0</v>
          </cell>
          <cell r="AR92">
            <v>0</v>
          </cell>
        </row>
        <row r="93">
          <cell r="B93">
            <v>1474</v>
          </cell>
          <cell r="D93">
            <v>12224</v>
          </cell>
          <cell r="F93">
            <v>1096</v>
          </cell>
          <cell r="H93">
            <v>22907</v>
          </cell>
          <cell r="J93">
            <v>390</v>
          </cell>
          <cell r="L93">
            <v>202</v>
          </cell>
          <cell r="N93">
            <v>759</v>
          </cell>
          <cell r="P93">
            <v>0</v>
          </cell>
          <cell r="R93">
            <v>0</v>
          </cell>
          <cell r="T93">
            <v>0</v>
          </cell>
          <cell r="X93">
            <v>0</v>
          </cell>
          <cell r="Z93">
            <v>0</v>
          </cell>
          <cell r="AF93">
            <v>0</v>
          </cell>
          <cell r="AH93">
            <v>0</v>
          </cell>
          <cell r="AJ93">
            <v>0</v>
          </cell>
          <cell r="AL93">
            <v>0</v>
          </cell>
          <cell r="AN93">
            <v>0</v>
          </cell>
          <cell r="AP93">
            <v>0</v>
          </cell>
          <cell r="AR93">
            <v>0</v>
          </cell>
        </row>
        <row r="94">
          <cell r="B94">
            <v>1390</v>
          </cell>
          <cell r="D94">
            <v>12974</v>
          </cell>
          <cell r="F94">
            <v>1384</v>
          </cell>
          <cell r="H94">
            <v>27096</v>
          </cell>
          <cell r="J94">
            <v>365</v>
          </cell>
          <cell r="L94">
            <v>205</v>
          </cell>
          <cell r="N94">
            <v>1016</v>
          </cell>
          <cell r="P94">
            <v>0</v>
          </cell>
          <cell r="R94">
            <v>0</v>
          </cell>
          <cell r="T94">
            <v>0</v>
          </cell>
          <cell r="X94">
            <v>0</v>
          </cell>
          <cell r="Z94">
            <v>0</v>
          </cell>
          <cell r="AF94">
            <v>0</v>
          </cell>
          <cell r="AH94">
            <v>0</v>
          </cell>
          <cell r="AJ94">
            <v>0</v>
          </cell>
          <cell r="AL94">
            <v>0</v>
          </cell>
          <cell r="AN94">
            <v>0</v>
          </cell>
          <cell r="AP94">
            <v>0</v>
          </cell>
          <cell r="AR94">
            <v>0</v>
          </cell>
        </row>
        <row r="95">
          <cell r="B95">
            <v>2054</v>
          </cell>
          <cell r="D95">
            <v>13246</v>
          </cell>
          <cell r="F95">
            <v>2196</v>
          </cell>
          <cell r="H95">
            <v>20560</v>
          </cell>
          <cell r="J95">
            <v>643</v>
          </cell>
          <cell r="L95">
            <v>272</v>
          </cell>
          <cell r="N95">
            <v>1266</v>
          </cell>
          <cell r="P95">
            <v>0</v>
          </cell>
          <cell r="R95">
            <v>0</v>
          </cell>
          <cell r="T95">
            <v>0</v>
          </cell>
          <cell r="X95">
            <v>0</v>
          </cell>
          <cell r="Z95">
            <v>0</v>
          </cell>
          <cell r="AF95">
            <v>0</v>
          </cell>
          <cell r="AH95">
            <v>0</v>
          </cell>
          <cell r="AJ95">
            <v>0</v>
          </cell>
          <cell r="AL95">
            <v>0</v>
          </cell>
          <cell r="AN95">
            <v>0</v>
          </cell>
          <cell r="AP95">
            <v>0</v>
          </cell>
          <cell r="AR95">
            <v>0</v>
          </cell>
        </row>
        <row r="96">
          <cell r="B96">
            <v>2141</v>
          </cell>
          <cell r="D96">
            <v>19943</v>
          </cell>
          <cell r="F96">
            <v>3489</v>
          </cell>
          <cell r="H96">
            <v>16058</v>
          </cell>
          <cell r="J96">
            <v>692</v>
          </cell>
          <cell r="L96">
            <v>382</v>
          </cell>
          <cell r="N96">
            <v>1260</v>
          </cell>
          <cell r="P96">
            <v>0</v>
          </cell>
          <cell r="R96">
            <v>0</v>
          </cell>
          <cell r="T96">
            <v>0</v>
          </cell>
          <cell r="X96">
            <v>0</v>
          </cell>
          <cell r="Z96">
            <v>0</v>
          </cell>
          <cell r="AF96">
            <v>0</v>
          </cell>
          <cell r="AH96">
            <v>0</v>
          </cell>
          <cell r="AJ96">
            <v>0</v>
          </cell>
          <cell r="AL96">
            <v>0</v>
          </cell>
          <cell r="AN96">
            <v>0</v>
          </cell>
          <cell r="AP96">
            <v>0</v>
          </cell>
          <cell r="AR96">
            <v>0</v>
          </cell>
        </row>
        <row r="97">
          <cell r="B97">
            <v>1412</v>
          </cell>
          <cell r="D97">
            <v>13371</v>
          </cell>
          <cell r="F97">
            <v>3305</v>
          </cell>
          <cell r="H97">
            <v>24761</v>
          </cell>
          <cell r="J97">
            <v>497</v>
          </cell>
          <cell r="L97">
            <v>312</v>
          </cell>
          <cell r="N97">
            <v>1106</v>
          </cell>
          <cell r="P97">
            <v>0</v>
          </cell>
          <cell r="R97">
            <v>0</v>
          </cell>
          <cell r="T97">
            <v>0</v>
          </cell>
          <cell r="X97">
            <v>0</v>
          </cell>
          <cell r="Z97">
            <v>0</v>
          </cell>
          <cell r="AF97">
            <v>0</v>
          </cell>
          <cell r="AH97">
            <v>0</v>
          </cell>
          <cell r="AJ97">
            <v>0</v>
          </cell>
          <cell r="AL97">
            <v>0</v>
          </cell>
          <cell r="AN97">
            <v>0</v>
          </cell>
          <cell r="AP97">
            <v>0</v>
          </cell>
          <cell r="AR97">
            <v>0</v>
          </cell>
        </row>
        <row r="98">
          <cell r="B98">
            <v>1874</v>
          </cell>
          <cell r="D98">
            <v>14182</v>
          </cell>
          <cell r="F98">
            <v>3737</v>
          </cell>
          <cell r="H98">
            <v>16214</v>
          </cell>
          <cell r="J98">
            <v>636</v>
          </cell>
          <cell r="L98">
            <v>211</v>
          </cell>
          <cell r="N98">
            <v>1275</v>
          </cell>
          <cell r="P98">
            <v>0</v>
          </cell>
          <cell r="R98">
            <v>0</v>
          </cell>
          <cell r="T98">
            <v>0</v>
          </cell>
          <cell r="X98">
            <v>0</v>
          </cell>
          <cell r="Z98">
            <v>0</v>
          </cell>
          <cell r="AF98">
            <v>0</v>
          </cell>
          <cell r="AH98">
            <v>0</v>
          </cell>
          <cell r="AJ98">
            <v>0</v>
          </cell>
          <cell r="AL98">
            <v>0</v>
          </cell>
          <cell r="AN98">
            <v>0</v>
          </cell>
          <cell r="AP98">
            <v>0</v>
          </cell>
          <cell r="AR98">
            <v>0</v>
          </cell>
        </row>
        <row r="99">
          <cell r="B99">
            <v>822</v>
          </cell>
          <cell r="D99">
            <v>7040</v>
          </cell>
          <cell r="F99">
            <v>1403</v>
          </cell>
          <cell r="H99">
            <v>11470</v>
          </cell>
          <cell r="J99">
            <v>289</v>
          </cell>
          <cell r="L99">
            <v>75</v>
          </cell>
          <cell r="N99">
            <v>521</v>
          </cell>
          <cell r="P99">
            <v>0</v>
          </cell>
          <cell r="R99">
            <v>0</v>
          </cell>
          <cell r="T99">
            <v>0</v>
          </cell>
          <cell r="X99">
            <v>0</v>
          </cell>
          <cell r="Z99">
            <v>0</v>
          </cell>
          <cell r="AF99">
            <v>0</v>
          </cell>
          <cell r="AH99">
            <v>0</v>
          </cell>
          <cell r="AJ99">
            <v>0</v>
          </cell>
          <cell r="AL99">
            <v>0</v>
          </cell>
          <cell r="AN99">
            <v>0</v>
          </cell>
          <cell r="AP99">
            <v>0</v>
          </cell>
          <cell r="AR99">
            <v>0</v>
          </cell>
        </row>
        <row r="100">
          <cell r="B100">
            <v>0</v>
          </cell>
          <cell r="D100">
            <v>0</v>
          </cell>
          <cell r="F100">
            <v>0</v>
          </cell>
          <cell r="H100">
            <v>0</v>
          </cell>
          <cell r="J100">
            <v>0</v>
          </cell>
          <cell r="L100">
            <v>0</v>
          </cell>
          <cell r="N100">
            <v>0</v>
          </cell>
          <cell r="P100">
            <v>0</v>
          </cell>
          <cell r="R100">
            <v>0</v>
          </cell>
          <cell r="T100">
            <v>0</v>
          </cell>
          <cell r="X100">
            <v>0</v>
          </cell>
          <cell r="Z100">
            <v>0</v>
          </cell>
          <cell r="AF100">
            <v>0</v>
          </cell>
          <cell r="AH100">
            <v>0</v>
          </cell>
          <cell r="AJ100">
            <v>0</v>
          </cell>
          <cell r="AL100">
            <v>0</v>
          </cell>
          <cell r="AN100">
            <v>0</v>
          </cell>
          <cell r="AP100">
            <v>0</v>
          </cell>
          <cell r="AR100">
            <v>0</v>
          </cell>
        </row>
        <row r="101">
          <cell r="B101">
            <v>0</v>
          </cell>
          <cell r="D101">
            <v>0</v>
          </cell>
          <cell r="F101">
            <v>0</v>
          </cell>
          <cell r="H101">
            <v>0</v>
          </cell>
          <cell r="J101">
            <v>0</v>
          </cell>
          <cell r="L101">
            <v>0</v>
          </cell>
          <cell r="N101">
            <v>31</v>
          </cell>
          <cell r="P101">
            <v>0</v>
          </cell>
          <cell r="R101">
            <v>0</v>
          </cell>
          <cell r="T101">
            <v>0</v>
          </cell>
          <cell r="X101">
            <v>0</v>
          </cell>
          <cell r="Z101">
            <v>0</v>
          </cell>
          <cell r="AF101">
            <v>0</v>
          </cell>
          <cell r="AH101">
            <v>0</v>
          </cell>
          <cell r="AJ101">
            <v>0</v>
          </cell>
          <cell r="AL101">
            <v>0</v>
          </cell>
          <cell r="AN101">
            <v>0</v>
          </cell>
          <cell r="AP101">
            <v>0</v>
          </cell>
          <cell r="AR101">
            <v>0</v>
          </cell>
        </row>
        <row r="102">
          <cell r="B102">
            <v>0</v>
          </cell>
          <cell r="D102">
            <v>0</v>
          </cell>
          <cell r="F102">
            <v>0</v>
          </cell>
          <cell r="H102">
            <v>0</v>
          </cell>
          <cell r="J102">
            <v>0</v>
          </cell>
          <cell r="L102">
            <v>0</v>
          </cell>
          <cell r="N102">
            <v>0</v>
          </cell>
          <cell r="P102">
            <v>0</v>
          </cell>
          <cell r="R102">
            <v>0</v>
          </cell>
          <cell r="T102">
            <v>0</v>
          </cell>
          <cell r="X102">
            <v>0</v>
          </cell>
          <cell r="Z102">
            <v>0</v>
          </cell>
          <cell r="AF102">
            <v>0</v>
          </cell>
          <cell r="AH102">
            <v>0</v>
          </cell>
          <cell r="AJ102">
            <v>0</v>
          </cell>
          <cell r="AL102">
            <v>0</v>
          </cell>
          <cell r="AN102">
            <v>0</v>
          </cell>
          <cell r="AP102">
            <v>0</v>
          </cell>
          <cell r="AR102">
            <v>0</v>
          </cell>
        </row>
        <row r="103">
          <cell r="B103">
            <v>0</v>
          </cell>
          <cell r="D103">
            <v>0</v>
          </cell>
          <cell r="F103">
            <v>0</v>
          </cell>
          <cell r="H103">
            <v>0</v>
          </cell>
          <cell r="J103">
            <v>0</v>
          </cell>
          <cell r="L103">
            <v>0</v>
          </cell>
          <cell r="N103">
            <v>0</v>
          </cell>
          <cell r="P103">
            <v>0</v>
          </cell>
          <cell r="R103">
            <v>0</v>
          </cell>
          <cell r="T103">
            <v>0</v>
          </cell>
          <cell r="X103">
            <v>0</v>
          </cell>
          <cell r="Z103">
            <v>0</v>
          </cell>
          <cell r="AF103">
            <v>0</v>
          </cell>
          <cell r="AH103">
            <v>0</v>
          </cell>
          <cell r="AJ103">
            <v>0</v>
          </cell>
          <cell r="AL103">
            <v>0</v>
          </cell>
          <cell r="AN103">
            <v>0</v>
          </cell>
          <cell r="AP103">
            <v>0</v>
          </cell>
          <cell r="AR103">
            <v>0</v>
          </cell>
        </row>
        <row r="104">
          <cell r="B104">
            <v>0</v>
          </cell>
          <cell r="D104">
            <v>18</v>
          </cell>
          <cell r="F104">
            <v>0</v>
          </cell>
          <cell r="H104">
            <v>0</v>
          </cell>
          <cell r="J104">
            <v>0</v>
          </cell>
          <cell r="L104">
            <v>0</v>
          </cell>
          <cell r="N104">
            <v>0</v>
          </cell>
          <cell r="P104">
            <v>0</v>
          </cell>
          <cell r="R104">
            <v>0</v>
          </cell>
          <cell r="T104">
            <v>0</v>
          </cell>
          <cell r="X104">
            <v>0</v>
          </cell>
          <cell r="Z104">
            <v>0</v>
          </cell>
          <cell r="AF104">
            <v>0</v>
          </cell>
          <cell r="AH104">
            <v>0</v>
          </cell>
          <cell r="AJ104">
            <v>0</v>
          </cell>
          <cell r="AL104">
            <v>0</v>
          </cell>
          <cell r="AN104">
            <v>0</v>
          </cell>
          <cell r="AP104">
            <v>0</v>
          </cell>
          <cell r="AR104">
            <v>0</v>
          </cell>
        </row>
        <row r="105">
          <cell r="B105">
            <v>0</v>
          </cell>
          <cell r="D105">
            <v>0</v>
          </cell>
          <cell r="F105">
            <v>0</v>
          </cell>
          <cell r="H105">
            <v>0</v>
          </cell>
          <cell r="J105">
            <v>0</v>
          </cell>
          <cell r="L105">
            <v>0</v>
          </cell>
          <cell r="N105">
            <v>0</v>
          </cell>
          <cell r="P105">
            <v>0</v>
          </cell>
          <cell r="R105">
            <v>0</v>
          </cell>
          <cell r="T105">
            <v>0</v>
          </cell>
          <cell r="X105">
            <v>0</v>
          </cell>
          <cell r="Z105">
            <v>0</v>
          </cell>
          <cell r="AF105">
            <v>0</v>
          </cell>
          <cell r="AH105">
            <v>0</v>
          </cell>
          <cell r="AJ105">
            <v>0</v>
          </cell>
          <cell r="AL105">
            <v>0</v>
          </cell>
          <cell r="AN105">
            <v>0</v>
          </cell>
          <cell r="AP105">
            <v>0</v>
          </cell>
          <cell r="AR105">
            <v>0</v>
          </cell>
        </row>
        <row r="106">
          <cell r="B106">
            <v>0</v>
          </cell>
          <cell r="D106">
            <v>0</v>
          </cell>
          <cell r="F106">
            <v>0</v>
          </cell>
          <cell r="H106">
            <v>0</v>
          </cell>
          <cell r="J106">
            <v>0</v>
          </cell>
          <cell r="L106">
            <v>0</v>
          </cell>
          <cell r="N106">
            <v>0</v>
          </cell>
          <cell r="P106">
            <v>0</v>
          </cell>
          <cell r="R106">
            <v>0</v>
          </cell>
          <cell r="T106">
            <v>0</v>
          </cell>
          <cell r="X106">
            <v>0</v>
          </cell>
          <cell r="Z106">
            <v>0</v>
          </cell>
          <cell r="AF106">
            <v>0</v>
          </cell>
          <cell r="AH106">
            <v>0</v>
          </cell>
          <cell r="AJ106">
            <v>0</v>
          </cell>
          <cell r="AL106">
            <v>0</v>
          </cell>
          <cell r="AN106">
            <v>0</v>
          </cell>
          <cell r="AP106">
            <v>0</v>
          </cell>
          <cell r="AR106">
            <v>0</v>
          </cell>
        </row>
        <row r="107">
          <cell r="B107">
            <v>0</v>
          </cell>
          <cell r="D107">
            <v>0</v>
          </cell>
          <cell r="F107">
            <v>0</v>
          </cell>
          <cell r="H107">
            <v>0</v>
          </cell>
          <cell r="J107">
            <v>0</v>
          </cell>
          <cell r="L107">
            <v>0</v>
          </cell>
          <cell r="N107">
            <v>0</v>
          </cell>
          <cell r="P107">
            <v>0</v>
          </cell>
          <cell r="R107">
            <v>0</v>
          </cell>
          <cell r="T107">
            <v>0</v>
          </cell>
          <cell r="X107">
            <v>0</v>
          </cell>
          <cell r="Z107">
            <v>0</v>
          </cell>
          <cell r="AF107">
            <v>0</v>
          </cell>
          <cell r="AH107">
            <v>0</v>
          </cell>
          <cell r="AJ107">
            <v>0</v>
          </cell>
          <cell r="AL107">
            <v>0</v>
          </cell>
          <cell r="AN107">
            <v>0</v>
          </cell>
          <cell r="AP107">
            <v>0</v>
          </cell>
          <cell r="AR107">
            <v>0</v>
          </cell>
        </row>
        <row r="108">
          <cell r="B108">
            <v>0</v>
          </cell>
          <cell r="D108">
            <v>0</v>
          </cell>
          <cell r="F108">
            <v>0</v>
          </cell>
          <cell r="H108">
            <v>0</v>
          </cell>
          <cell r="J108">
            <v>0</v>
          </cell>
          <cell r="L108">
            <v>0</v>
          </cell>
          <cell r="N108">
            <v>0</v>
          </cell>
          <cell r="P108">
            <v>0</v>
          </cell>
          <cell r="R108">
            <v>0</v>
          </cell>
          <cell r="T108">
            <v>0</v>
          </cell>
          <cell r="X108">
            <v>0</v>
          </cell>
          <cell r="Z108">
            <v>0</v>
          </cell>
          <cell r="AF108">
            <v>0</v>
          </cell>
          <cell r="AH108">
            <v>0</v>
          </cell>
          <cell r="AJ108">
            <v>0</v>
          </cell>
          <cell r="AL108">
            <v>0</v>
          </cell>
          <cell r="AN108">
            <v>0</v>
          </cell>
          <cell r="AP108">
            <v>0</v>
          </cell>
          <cell r="AR108">
            <v>0</v>
          </cell>
        </row>
        <row r="109">
          <cell r="B109">
            <v>0</v>
          </cell>
          <cell r="D109">
            <v>0</v>
          </cell>
          <cell r="F109">
            <v>0</v>
          </cell>
          <cell r="H109">
            <v>0</v>
          </cell>
          <cell r="J109">
            <v>0</v>
          </cell>
          <cell r="L109">
            <v>0</v>
          </cell>
          <cell r="N109">
            <v>0</v>
          </cell>
          <cell r="P109">
            <v>0</v>
          </cell>
          <cell r="R109">
            <v>0</v>
          </cell>
          <cell r="T109">
            <v>0</v>
          </cell>
          <cell r="X109">
            <v>0</v>
          </cell>
          <cell r="Z109">
            <v>0</v>
          </cell>
          <cell r="AF109">
            <v>0</v>
          </cell>
          <cell r="AH109">
            <v>0</v>
          </cell>
          <cell r="AJ109">
            <v>0</v>
          </cell>
          <cell r="AL109">
            <v>0</v>
          </cell>
          <cell r="AN109">
            <v>0</v>
          </cell>
          <cell r="AP109">
            <v>0</v>
          </cell>
          <cell r="AR109">
            <v>0</v>
          </cell>
        </row>
        <row r="110">
          <cell r="B110">
            <v>0</v>
          </cell>
          <cell r="D110">
            <v>0</v>
          </cell>
          <cell r="F110">
            <v>0</v>
          </cell>
          <cell r="H110">
            <v>0</v>
          </cell>
          <cell r="J110">
            <v>0</v>
          </cell>
          <cell r="L110">
            <v>0</v>
          </cell>
          <cell r="N110">
            <v>0</v>
          </cell>
          <cell r="P110">
            <v>0</v>
          </cell>
          <cell r="R110">
            <v>0</v>
          </cell>
          <cell r="T110">
            <v>0</v>
          </cell>
          <cell r="X110">
            <v>0</v>
          </cell>
          <cell r="Z110">
            <v>0</v>
          </cell>
          <cell r="AF110">
            <v>0</v>
          </cell>
          <cell r="AH110">
            <v>0</v>
          </cell>
          <cell r="AJ110">
            <v>0</v>
          </cell>
          <cell r="AL110">
            <v>0</v>
          </cell>
          <cell r="AN110">
            <v>0</v>
          </cell>
          <cell r="AP110">
            <v>0</v>
          </cell>
          <cell r="AR110">
            <v>0</v>
          </cell>
        </row>
        <row r="111">
          <cell r="B111">
            <v>0</v>
          </cell>
          <cell r="D111">
            <v>0</v>
          </cell>
          <cell r="F111">
            <v>0</v>
          </cell>
          <cell r="H111">
            <v>0</v>
          </cell>
          <cell r="J111">
            <v>0</v>
          </cell>
          <cell r="L111">
            <v>0</v>
          </cell>
          <cell r="N111">
            <v>0</v>
          </cell>
          <cell r="P111">
            <v>0</v>
          </cell>
          <cell r="R111">
            <v>0</v>
          </cell>
          <cell r="T111">
            <v>0</v>
          </cell>
          <cell r="X111">
            <v>0</v>
          </cell>
          <cell r="Z111">
            <v>0</v>
          </cell>
          <cell r="AF111">
            <v>0</v>
          </cell>
          <cell r="AH111">
            <v>0</v>
          </cell>
          <cell r="AJ111">
            <v>0</v>
          </cell>
          <cell r="AL111">
            <v>0</v>
          </cell>
          <cell r="AN111">
            <v>0</v>
          </cell>
          <cell r="AP111">
            <v>0</v>
          </cell>
          <cell r="AR111">
            <v>0</v>
          </cell>
        </row>
        <row r="112">
          <cell r="B112">
            <v>9</v>
          </cell>
          <cell r="D112">
            <v>3378</v>
          </cell>
          <cell r="F112">
            <v>9</v>
          </cell>
          <cell r="H112">
            <v>845</v>
          </cell>
          <cell r="J112">
            <v>44</v>
          </cell>
          <cell r="L112">
            <v>0</v>
          </cell>
          <cell r="N112">
            <v>3</v>
          </cell>
          <cell r="P112">
            <v>0</v>
          </cell>
          <cell r="R112">
            <v>0</v>
          </cell>
          <cell r="T112">
            <v>0</v>
          </cell>
          <cell r="X112">
            <v>0</v>
          </cell>
          <cell r="Z112">
            <v>0</v>
          </cell>
          <cell r="AF112">
            <v>0</v>
          </cell>
          <cell r="AH112">
            <v>0</v>
          </cell>
          <cell r="AJ112">
            <v>0</v>
          </cell>
          <cell r="AL112">
            <v>0</v>
          </cell>
          <cell r="AN112">
            <v>0</v>
          </cell>
          <cell r="AP112">
            <v>0</v>
          </cell>
          <cell r="AR112">
            <v>0</v>
          </cell>
        </row>
        <row r="113">
          <cell r="B113">
            <v>5</v>
          </cell>
          <cell r="D113">
            <v>6772</v>
          </cell>
          <cell r="F113">
            <v>20</v>
          </cell>
          <cell r="H113">
            <v>2952</v>
          </cell>
          <cell r="J113">
            <v>36</v>
          </cell>
          <cell r="L113">
            <v>1</v>
          </cell>
          <cell r="N113">
            <v>5</v>
          </cell>
          <cell r="P113">
            <v>0</v>
          </cell>
          <cell r="R113">
            <v>0</v>
          </cell>
          <cell r="T113">
            <v>0</v>
          </cell>
          <cell r="X113">
            <v>0</v>
          </cell>
          <cell r="Z113">
            <v>0</v>
          </cell>
          <cell r="AF113">
            <v>0</v>
          </cell>
          <cell r="AH113">
            <v>0</v>
          </cell>
          <cell r="AJ113">
            <v>0</v>
          </cell>
          <cell r="AL113">
            <v>0</v>
          </cell>
          <cell r="AN113">
            <v>0</v>
          </cell>
          <cell r="AP113">
            <v>0</v>
          </cell>
          <cell r="AR113">
            <v>0</v>
          </cell>
        </row>
        <row r="114">
          <cell r="B114">
            <v>10</v>
          </cell>
          <cell r="D114">
            <v>4918</v>
          </cell>
          <cell r="F114">
            <v>14</v>
          </cell>
          <cell r="H114">
            <v>2346</v>
          </cell>
          <cell r="J114">
            <v>31</v>
          </cell>
          <cell r="L114">
            <v>1</v>
          </cell>
          <cell r="N114">
            <v>9</v>
          </cell>
          <cell r="P114">
            <v>0</v>
          </cell>
          <cell r="R114">
            <v>0</v>
          </cell>
          <cell r="T114">
            <v>0</v>
          </cell>
          <cell r="X114">
            <v>0</v>
          </cell>
          <cell r="Z114">
            <v>0</v>
          </cell>
          <cell r="AF114">
            <v>0</v>
          </cell>
          <cell r="AH114">
            <v>0</v>
          </cell>
          <cell r="AJ114">
            <v>0</v>
          </cell>
          <cell r="AL114">
            <v>0</v>
          </cell>
          <cell r="AN114">
            <v>0</v>
          </cell>
          <cell r="AP114">
            <v>0</v>
          </cell>
          <cell r="AR114">
            <v>0</v>
          </cell>
        </row>
        <row r="115">
          <cell r="B115">
            <v>5</v>
          </cell>
          <cell r="D115">
            <v>2054</v>
          </cell>
          <cell r="F115">
            <v>3</v>
          </cell>
          <cell r="H115">
            <v>1675</v>
          </cell>
          <cell r="J115">
            <v>18</v>
          </cell>
          <cell r="L115">
            <v>5</v>
          </cell>
          <cell r="N115">
            <v>3</v>
          </cell>
          <cell r="P115">
            <v>0</v>
          </cell>
          <cell r="R115">
            <v>0</v>
          </cell>
          <cell r="T115">
            <v>0</v>
          </cell>
          <cell r="X115">
            <v>0</v>
          </cell>
          <cell r="Z115">
            <v>0</v>
          </cell>
          <cell r="AF115">
            <v>0</v>
          </cell>
          <cell r="AH115">
            <v>0</v>
          </cell>
          <cell r="AJ115">
            <v>0</v>
          </cell>
          <cell r="AL115">
            <v>0</v>
          </cell>
          <cell r="AN115">
            <v>0</v>
          </cell>
          <cell r="AP115">
            <v>0</v>
          </cell>
          <cell r="AR115">
            <v>0</v>
          </cell>
        </row>
        <row r="116">
          <cell r="B116">
            <v>0</v>
          </cell>
          <cell r="D116">
            <v>0</v>
          </cell>
          <cell r="F116">
            <v>0</v>
          </cell>
          <cell r="H116">
            <v>0</v>
          </cell>
          <cell r="J116">
            <v>0</v>
          </cell>
          <cell r="L116">
            <v>0</v>
          </cell>
          <cell r="N116">
            <v>0</v>
          </cell>
          <cell r="P116">
            <v>0</v>
          </cell>
          <cell r="R116">
            <v>0</v>
          </cell>
          <cell r="T116">
            <v>0</v>
          </cell>
          <cell r="X116">
            <v>0</v>
          </cell>
          <cell r="Z116">
            <v>0</v>
          </cell>
          <cell r="AF116">
            <v>0</v>
          </cell>
          <cell r="AH116">
            <v>0</v>
          </cell>
          <cell r="AJ116">
            <v>0</v>
          </cell>
          <cell r="AL116">
            <v>0</v>
          </cell>
          <cell r="AN116">
            <v>0</v>
          </cell>
          <cell r="AP116">
            <v>0</v>
          </cell>
          <cell r="AR116">
            <v>0</v>
          </cell>
        </row>
        <row r="117">
          <cell r="B117">
            <v>0</v>
          </cell>
          <cell r="D117">
            <v>0</v>
          </cell>
          <cell r="F117">
            <v>0</v>
          </cell>
          <cell r="H117">
            <v>0</v>
          </cell>
          <cell r="J117">
            <v>0</v>
          </cell>
          <cell r="L117">
            <v>0</v>
          </cell>
          <cell r="N117">
            <v>0</v>
          </cell>
          <cell r="P117">
            <v>0</v>
          </cell>
          <cell r="R117">
            <v>0</v>
          </cell>
          <cell r="T117">
            <v>0</v>
          </cell>
          <cell r="X117">
            <v>0</v>
          </cell>
          <cell r="Z117">
            <v>0</v>
          </cell>
          <cell r="AF117">
            <v>0</v>
          </cell>
          <cell r="AH117">
            <v>0</v>
          </cell>
          <cell r="AJ117">
            <v>0</v>
          </cell>
          <cell r="AL117">
            <v>0</v>
          </cell>
          <cell r="AN117">
            <v>0</v>
          </cell>
          <cell r="AP117">
            <v>0</v>
          </cell>
          <cell r="AR117">
            <v>0</v>
          </cell>
        </row>
        <row r="118">
          <cell r="B118">
            <v>0</v>
          </cell>
          <cell r="D118">
            <v>0</v>
          </cell>
          <cell r="F118">
            <v>0</v>
          </cell>
          <cell r="H118">
            <v>1</v>
          </cell>
          <cell r="J118">
            <v>1</v>
          </cell>
          <cell r="L118">
            <v>0</v>
          </cell>
          <cell r="N118">
            <v>0</v>
          </cell>
          <cell r="P118">
            <v>0</v>
          </cell>
          <cell r="R118">
            <v>0</v>
          </cell>
          <cell r="T118">
            <v>0</v>
          </cell>
          <cell r="X118">
            <v>0</v>
          </cell>
          <cell r="Z118">
            <v>0</v>
          </cell>
          <cell r="AF118">
            <v>0</v>
          </cell>
          <cell r="AH118">
            <v>0</v>
          </cell>
          <cell r="AJ118">
            <v>0</v>
          </cell>
          <cell r="AL118">
            <v>0</v>
          </cell>
          <cell r="AN118">
            <v>0</v>
          </cell>
          <cell r="AP118">
            <v>0</v>
          </cell>
          <cell r="AR118">
            <v>0</v>
          </cell>
        </row>
        <row r="119">
          <cell r="B119">
            <v>0</v>
          </cell>
          <cell r="D119">
            <v>0</v>
          </cell>
          <cell r="F119">
            <v>0</v>
          </cell>
          <cell r="H119">
            <v>1</v>
          </cell>
          <cell r="J119">
            <v>0</v>
          </cell>
          <cell r="L119">
            <v>0</v>
          </cell>
          <cell r="N119">
            <v>0</v>
          </cell>
          <cell r="P119">
            <v>0</v>
          </cell>
          <cell r="R119">
            <v>0</v>
          </cell>
          <cell r="T119">
            <v>0</v>
          </cell>
          <cell r="X119">
            <v>0</v>
          </cell>
          <cell r="Z119">
            <v>0</v>
          </cell>
          <cell r="AF119">
            <v>0</v>
          </cell>
          <cell r="AH119">
            <v>0</v>
          </cell>
          <cell r="AJ119">
            <v>0</v>
          </cell>
          <cell r="AL119">
            <v>0</v>
          </cell>
          <cell r="AN119">
            <v>0</v>
          </cell>
          <cell r="AP119">
            <v>0</v>
          </cell>
          <cell r="AR119">
            <v>0</v>
          </cell>
        </row>
        <row r="120">
          <cell r="B120">
            <v>0</v>
          </cell>
          <cell r="D120">
            <v>0</v>
          </cell>
          <cell r="F120">
            <v>0</v>
          </cell>
          <cell r="H120">
            <v>0</v>
          </cell>
          <cell r="J120">
            <v>0</v>
          </cell>
          <cell r="L120">
            <v>0</v>
          </cell>
          <cell r="N120">
            <v>0</v>
          </cell>
          <cell r="P120">
            <v>0</v>
          </cell>
          <cell r="R120">
            <v>0</v>
          </cell>
          <cell r="T120">
            <v>0</v>
          </cell>
          <cell r="X120">
            <v>0</v>
          </cell>
          <cell r="Z120">
            <v>0</v>
          </cell>
          <cell r="AF120">
            <v>0</v>
          </cell>
          <cell r="AH120">
            <v>0</v>
          </cell>
          <cell r="AJ120">
            <v>0</v>
          </cell>
          <cell r="AL120">
            <v>0</v>
          </cell>
          <cell r="AN120">
            <v>0</v>
          </cell>
          <cell r="AP120">
            <v>0</v>
          </cell>
          <cell r="AR120">
            <v>0</v>
          </cell>
        </row>
        <row r="121">
          <cell r="B121">
            <v>0</v>
          </cell>
          <cell r="D121">
            <v>0</v>
          </cell>
          <cell r="F121">
            <v>0</v>
          </cell>
          <cell r="H121">
            <v>0</v>
          </cell>
          <cell r="J121">
            <v>0</v>
          </cell>
          <cell r="L121">
            <v>0</v>
          </cell>
          <cell r="N121">
            <v>0</v>
          </cell>
          <cell r="P121">
            <v>0</v>
          </cell>
          <cell r="R121">
            <v>0</v>
          </cell>
          <cell r="T121">
            <v>0</v>
          </cell>
          <cell r="X121">
            <v>0</v>
          </cell>
          <cell r="Z121">
            <v>0</v>
          </cell>
          <cell r="AF121">
            <v>0</v>
          </cell>
          <cell r="AH121">
            <v>0</v>
          </cell>
          <cell r="AJ121">
            <v>0</v>
          </cell>
          <cell r="AL121">
            <v>0</v>
          </cell>
          <cell r="AN121">
            <v>0</v>
          </cell>
          <cell r="AP121">
            <v>0</v>
          </cell>
          <cell r="AR121">
            <v>0</v>
          </cell>
        </row>
        <row r="122">
          <cell r="B122">
            <v>0</v>
          </cell>
          <cell r="D122">
            <v>0</v>
          </cell>
          <cell r="F122">
            <v>0</v>
          </cell>
          <cell r="H122">
            <v>0</v>
          </cell>
          <cell r="J122">
            <v>0</v>
          </cell>
          <cell r="L122">
            <v>0</v>
          </cell>
          <cell r="N122">
            <v>0</v>
          </cell>
          <cell r="P122">
            <v>0</v>
          </cell>
          <cell r="R122">
            <v>0</v>
          </cell>
          <cell r="T122">
            <v>0</v>
          </cell>
          <cell r="X122">
            <v>0</v>
          </cell>
          <cell r="Z122">
            <v>0</v>
          </cell>
          <cell r="AF122">
            <v>0</v>
          </cell>
          <cell r="AH122">
            <v>0</v>
          </cell>
          <cell r="AJ122">
            <v>0</v>
          </cell>
          <cell r="AL122">
            <v>0</v>
          </cell>
          <cell r="AN122">
            <v>0</v>
          </cell>
          <cell r="AP122">
            <v>0</v>
          </cell>
          <cell r="AR122">
            <v>0</v>
          </cell>
        </row>
        <row r="123">
          <cell r="B123">
            <v>0</v>
          </cell>
          <cell r="D123">
            <v>110</v>
          </cell>
          <cell r="F123">
            <v>0</v>
          </cell>
          <cell r="H123">
            <v>56</v>
          </cell>
          <cell r="J123">
            <v>9</v>
          </cell>
          <cell r="L123">
            <v>0</v>
          </cell>
          <cell r="N123">
            <v>0</v>
          </cell>
          <cell r="P123">
            <v>0</v>
          </cell>
          <cell r="R123">
            <v>0</v>
          </cell>
          <cell r="T123">
            <v>0</v>
          </cell>
          <cell r="X123">
            <v>0</v>
          </cell>
          <cell r="Z123">
            <v>0</v>
          </cell>
          <cell r="AF123">
            <v>0</v>
          </cell>
          <cell r="AH123">
            <v>0</v>
          </cell>
          <cell r="AJ123">
            <v>0</v>
          </cell>
          <cell r="AL123">
            <v>0</v>
          </cell>
          <cell r="AN123">
            <v>0</v>
          </cell>
          <cell r="AP123">
            <v>0</v>
          </cell>
          <cell r="AR123">
            <v>0</v>
          </cell>
        </row>
        <row r="124">
          <cell r="B124">
            <v>27</v>
          </cell>
          <cell r="D124">
            <v>3879</v>
          </cell>
          <cell r="F124">
            <v>66</v>
          </cell>
          <cell r="H124">
            <v>3598</v>
          </cell>
          <cell r="J124">
            <v>75</v>
          </cell>
          <cell r="L124">
            <v>15</v>
          </cell>
          <cell r="N124">
            <v>16</v>
          </cell>
          <cell r="P124">
            <v>0</v>
          </cell>
          <cell r="R124">
            <v>0</v>
          </cell>
          <cell r="T124">
            <v>0</v>
          </cell>
          <cell r="X124">
            <v>0</v>
          </cell>
          <cell r="Z124">
            <v>0</v>
          </cell>
          <cell r="AF124">
            <v>0</v>
          </cell>
          <cell r="AH124">
            <v>0</v>
          </cell>
          <cell r="AJ124">
            <v>0</v>
          </cell>
          <cell r="AL124">
            <v>0</v>
          </cell>
          <cell r="AN124">
            <v>0</v>
          </cell>
          <cell r="AP124">
            <v>0</v>
          </cell>
          <cell r="AR124">
            <v>0</v>
          </cell>
        </row>
        <row r="125">
          <cell r="B125">
            <v>105</v>
          </cell>
          <cell r="D125">
            <v>4378</v>
          </cell>
          <cell r="F125">
            <v>227</v>
          </cell>
          <cell r="H125">
            <v>5019</v>
          </cell>
          <cell r="J125">
            <v>243</v>
          </cell>
          <cell r="L125">
            <v>57</v>
          </cell>
          <cell r="N125">
            <v>154</v>
          </cell>
          <cell r="P125">
            <v>0</v>
          </cell>
          <cell r="R125">
            <v>0</v>
          </cell>
          <cell r="T125">
            <v>0</v>
          </cell>
          <cell r="X125">
            <v>0</v>
          </cell>
          <cell r="Z125">
            <v>0</v>
          </cell>
          <cell r="AF125">
            <v>0</v>
          </cell>
          <cell r="AH125">
            <v>0</v>
          </cell>
          <cell r="AJ125">
            <v>0</v>
          </cell>
          <cell r="AL125">
            <v>0</v>
          </cell>
          <cell r="AN125">
            <v>0</v>
          </cell>
          <cell r="AP125">
            <v>0</v>
          </cell>
          <cell r="AR125">
            <v>0</v>
          </cell>
        </row>
        <row r="126">
          <cell r="B126">
            <v>311</v>
          </cell>
          <cell r="D126">
            <v>8694</v>
          </cell>
          <cell r="F126">
            <v>428</v>
          </cell>
          <cell r="H126">
            <v>8505</v>
          </cell>
          <cell r="J126">
            <v>467</v>
          </cell>
          <cell r="L126">
            <v>83</v>
          </cell>
          <cell r="N126">
            <v>304</v>
          </cell>
          <cell r="P126">
            <v>0</v>
          </cell>
          <cell r="R126">
            <v>0</v>
          </cell>
          <cell r="T126">
            <v>0</v>
          </cell>
          <cell r="X126">
            <v>0</v>
          </cell>
          <cell r="Z126">
            <v>0</v>
          </cell>
          <cell r="AF126">
            <v>0</v>
          </cell>
          <cell r="AH126">
            <v>0</v>
          </cell>
          <cell r="AJ126">
            <v>0</v>
          </cell>
          <cell r="AL126">
            <v>0</v>
          </cell>
          <cell r="AN126">
            <v>0</v>
          </cell>
          <cell r="AP126">
            <v>0</v>
          </cell>
          <cell r="AR126">
            <v>0</v>
          </cell>
        </row>
        <row r="127">
          <cell r="B127">
            <v>458</v>
          </cell>
          <cell r="D127">
            <v>8199</v>
          </cell>
          <cell r="F127">
            <v>583</v>
          </cell>
          <cell r="H127">
            <v>12309</v>
          </cell>
          <cell r="J127">
            <v>156</v>
          </cell>
          <cell r="L127">
            <v>125</v>
          </cell>
          <cell r="N127">
            <v>296</v>
          </cell>
          <cell r="P127">
            <v>0</v>
          </cell>
          <cell r="R127">
            <v>0</v>
          </cell>
          <cell r="T127">
            <v>0</v>
          </cell>
          <cell r="X127">
            <v>0</v>
          </cell>
          <cell r="Z127">
            <v>0</v>
          </cell>
          <cell r="AF127">
            <v>0</v>
          </cell>
          <cell r="AH127">
            <v>0</v>
          </cell>
          <cell r="AJ127">
            <v>0</v>
          </cell>
          <cell r="AL127">
            <v>0</v>
          </cell>
          <cell r="AN127">
            <v>0</v>
          </cell>
          <cell r="AP127">
            <v>0</v>
          </cell>
          <cell r="AR127">
            <v>0</v>
          </cell>
        </row>
        <row r="128">
          <cell r="B128">
            <v>371</v>
          </cell>
          <cell r="D128">
            <v>7281</v>
          </cell>
          <cell r="F128">
            <v>542</v>
          </cell>
          <cell r="H128">
            <v>12531</v>
          </cell>
          <cell r="J128">
            <v>276</v>
          </cell>
          <cell r="L128">
            <v>162</v>
          </cell>
          <cell r="N128">
            <v>342</v>
          </cell>
          <cell r="P128">
            <v>0</v>
          </cell>
          <cell r="R128">
            <v>0</v>
          </cell>
          <cell r="T128">
            <v>0</v>
          </cell>
          <cell r="X128">
            <v>0</v>
          </cell>
          <cell r="Z128">
            <v>0</v>
          </cell>
          <cell r="AF128">
            <v>0</v>
          </cell>
          <cell r="AH128">
            <v>0</v>
          </cell>
          <cell r="AJ128">
            <v>0</v>
          </cell>
          <cell r="AL128">
            <v>0</v>
          </cell>
          <cell r="AN128">
            <v>0</v>
          </cell>
          <cell r="AP128">
            <v>0</v>
          </cell>
          <cell r="AR128">
            <v>0</v>
          </cell>
        </row>
        <row r="129">
          <cell r="B129">
            <v>471</v>
          </cell>
          <cell r="D129">
            <v>9114</v>
          </cell>
          <cell r="F129">
            <v>576</v>
          </cell>
          <cell r="H129">
            <v>13106</v>
          </cell>
          <cell r="J129">
            <v>249</v>
          </cell>
          <cell r="L129">
            <v>152</v>
          </cell>
          <cell r="N129">
            <v>435</v>
          </cell>
          <cell r="P129">
            <v>0</v>
          </cell>
          <cell r="R129">
            <v>0</v>
          </cell>
          <cell r="T129">
            <v>0</v>
          </cell>
          <cell r="X129">
            <v>0</v>
          </cell>
          <cell r="Z129">
            <v>0</v>
          </cell>
          <cell r="AF129">
            <v>0</v>
          </cell>
          <cell r="AH129">
            <v>0</v>
          </cell>
          <cell r="AJ129">
            <v>0</v>
          </cell>
          <cell r="AL129">
            <v>0</v>
          </cell>
          <cell r="AN129">
            <v>0</v>
          </cell>
          <cell r="AP129">
            <v>0</v>
          </cell>
          <cell r="AR129">
            <v>0</v>
          </cell>
        </row>
        <row r="130">
          <cell r="B130">
            <v>646</v>
          </cell>
          <cell r="D130">
            <v>8856</v>
          </cell>
          <cell r="F130">
            <v>842</v>
          </cell>
          <cell r="H130">
            <v>16573</v>
          </cell>
          <cell r="J130">
            <v>274</v>
          </cell>
          <cell r="L130">
            <v>243</v>
          </cell>
          <cell r="N130">
            <v>782</v>
          </cell>
          <cell r="P130">
            <v>0</v>
          </cell>
          <cell r="R130">
            <v>0</v>
          </cell>
          <cell r="T130">
            <v>0</v>
          </cell>
          <cell r="X130">
            <v>0</v>
          </cell>
          <cell r="Z130">
            <v>0</v>
          </cell>
          <cell r="AF130">
            <v>0</v>
          </cell>
          <cell r="AH130">
            <v>0</v>
          </cell>
          <cell r="AJ130">
            <v>0</v>
          </cell>
          <cell r="AL130">
            <v>0</v>
          </cell>
          <cell r="AN130">
            <v>0</v>
          </cell>
          <cell r="AP130">
            <v>0</v>
          </cell>
          <cell r="AR130">
            <v>0</v>
          </cell>
        </row>
        <row r="131">
          <cell r="B131">
            <v>1337</v>
          </cell>
          <cell r="D131">
            <v>9798</v>
          </cell>
          <cell r="F131">
            <v>1451</v>
          </cell>
          <cell r="H131">
            <v>14432</v>
          </cell>
          <cell r="J131">
            <v>520</v>
          </cell>
          <cell r="L131">
            <v>260</v>
          </cell>
          <cell r="N131">
            <v>810</v>
          </cell>
          <cell r="P131">
            <v>0</v>
          </cell>
          <cell r="R131">
            <v>0</v>
          </cell>
          <cell r="T131">
            <v>0</v>
          </cell>
          <cell r="X131">
            <v>0</v>
          </cell>
          <cell r="Z131">
            <v>0</v>
          </cell>
          <cell r="AF131">
            <v>0</v>
          </cell>
          <cell r="AH131">
            <v>0</v>
          </cell>
          <cell r="AJ131">
            <v>0</v>
          </cell>
          <cell r="AL131">
            <v>0</v>
          </cell>
          <cell r="AN131">
            <v>0</v>
          </cell>
          <cell r="AP131">
            <v>0</v>
          </cell>
          <cell r="AR131">
            <v>0</v>
          </cell>
        </row>
        <row r="132">
          <cell r="B132">
            <v>1425</v>
          </cell>
          <cell r="D132">
            <v>14797</v>
          </cell>
          <cell r="F132">
            <v>2496</v>
          </cell>
          <cell r="H132">
            <v>9162</v>
          </cell>
          <cell r="J132">
            <v>1264</v>
          </cell>
          <cell r="L132">
            <v>325</v>
          </cell>
          <cell r="N132">
            <v>828</v>
          </cell>
          <cell r="P132">
            <v>0</v>
          </cell>
          <cell r="R132">
            <v>0</v>
          </cell>
          <cell r="T132">
            <v>0</v>
          </cell>
          <cell r="X132">
            <v>0</v>
          </cell>
          <cell r="Z132">
            <v>0</v>
          </cell>
          <cell r="AF132">
            <v>0</v>
          </cell>
          <cell r="AH132">
            <v>0</v>
          </cell>
          <cell r="AJ132">
            <v>0</v>
          </cell>
          <cell r="AL132">
            <v>0</v>
          </cell>
          <cell r="AN132">
            <v>0</v>
          </cell>
          <cell r="AP132">
            <v>0</v>
          </cell>
          <cell r="AR132">
            <v>0</v>
          </cell>
        </row>
        <row r="133">
          <cell r="B133">
            <v>792</v>
          </cell>
          <cell r="D133">
            <v>8979</v>
          </cell>
          <cell r="F133">
            <v>1909</v>
          </cell>
          <cell r="H133">
            <v>16789</v>
          </cell>
          <cell r="J133">
            <v>870</v>
          </cell>
          <cell r="L133">
            <v>220</v>
          </cell>
          <cell r="N133">
            <v>842</v>
          </cell>
          <cell r="P133">
            <v>0</v>
          </cell>
          <cell r="R133">
            <v>0</v>
          </cell>
          <cell r="T133">
            <v>0</v>
          </cell>
          <cell r="X133">
            <v>0</v>
          </cell>
          <cell r="Z133">
            <v>0</v>
          </cell>
          <cell r="AF133">
            <v>0</v>
          </cell>
          <cell r="AH133">
            <v>0</v>
          </cell>
          <cell r="AJ133">
            <v>0</v>
          </cell>
          <cell r="AL133">
            <v>0</v>
          </cell>
          <cell r="AN133">
            <v>0</v>
          </cell>
          <cell r="AP133">
            <v>0</v>
          </cell>
          <cell r="AR133">
            <v>0</v>
          </cell>
        </row>
        <row r="134">
          <cell r="B134">
            <v>1269</v>
          </cell>
          <cell r="D134">
            <v>8933</v>
          </cell>
          <cell r="F134">
            <v>2264</v>
          </cell>
          <cell r="H134">
            <v>12717</v>
          </cell>
          <cell r="J134">
            <v>2880</v>
          </cell>
          <cell r="L134">
            <v>308</v>
          </cell>
          <cell r="N134">
            <v>1081</v>
          </cell>
          <cell r="P134">
            <v>0</v>
          </cell>
          <cell r="R134">
            <v>0</v>
          </cell>
          <cell r="T134">
            <v>0</v>
          </cell>
          <cell r="X134">
            <v>0</v>
          </cell>
          <cell r="Z134">
            <v>0</v>
          </cell>
          <cell r="AF134">
            <v>0</v>
          </cell>
          <cell r="AH134">
            <v>0</v>
          </cell>
          <cell r="AJ134">
            <v>0</v>
          </cell>
          <cell r="AL134">
            <v>0</v>
          </cell>
          <cell r="AN134">
            <v>0</v>
          </cell>
          <cell r="AP134">
            <v>0</v>
          </cell>
          <cell r="AR134">
            <v>0</v>
          </cell>
        </row>
        <row r="135">
          <cell r="B135">
            <v>1501</v>
          </cell>
          <cell r="D135">
            <v>10654</v>
          </cell>
          <cell r="F135">
            <v>1675</v>
          </cell>
          <cell r="H135">
            <v>13180</v>
          </cell>
          <cell r="J135">
            <v>580</v>
          </cell>
          <cell r="L135">
            <v>327</v>
          </cell>
          <cell r="N135">
            <v>1048</v>
          </cell>
          <cell r="P135">
            <v>0</v>
          </cell>
          <cell r="R135">
            <v>0</v>
          </cell>
          <cell r="T135">
            <v>0</v>
          </cell>
          <cell r="X135">
            <v>0</v>
          </cell>
          <cell r="Z135">
            <v>0</v>
          </cell>
          <cell r="AF135">
            <v>0</v>
          </cell>
          <cell r="AH135">
            <v>0</v>
          </cell>
          <cell r="AJ135">
            <v>0</v>
          </cell>
          <cell r="AL135">
            <v>0</v>
          </cell>
          <cell r="AN135">
            <v>0</v>
          </cell>
          <cell r="AP135">
            <v>0</v>
          </cell>
          <cell r="AR135">
            <v>0</v>
          </cell>
        </row>
        <row r="136">
          <cell r="B136">
            <v>1218</v>
          </cell>
          <cell r="D136">
            <v>9373</v>
          </cell>
          <cell r="F136">
            <v>908</v>
          </cell>
          <cell r="H136">
            <v>15921</v>
          </cell>
          <cell r="J136">
            <v>475</v>
          </cell>
          <cell r="L136">
            <v>278</v>
          </cell>
          <cell r="N136">
            <v>610</v>
          </cell>
          <cell r="P136">
            <v>0</v>
          </cell>
          <cell r="R136">
            <v>0</v>
          </cell>
          <cell r="T136">
            <v>0</v>
          </cell>
          <cell r="X136">
            <v>0</v>
          </cell>
          <cell r="Z136">
            <v>0</v>
          </cell>
          <cell r="AF136">
            <v>0</v>
          </cell>
          <cell r="AH136">
            <v>0</v>
          </cell>
          <cell r="AJ136">
            <v>0</v>
          </cell>
          <cell r="AL136">
            <v>0</v>
          </cell>
          <cell r="AN136">
            <v>0</v>
          </cell>
          <cell r="AP136">
            <v>0</v>
          </cell>
          <cell r="AR136">
            <v>0</v>
          </cell>
        </row>
        <row r="137">
          <cell r="B137">
            <v>1212</v>
          </cell>
          <cell r="D137">
            <v>7201</v>
          </cell>
          <cell r="F137">
            <v>652</v>
          </cell>
          <cell r="H137">
            <v>14704</v>
          </cell>
          <cell r="J137">
            <v>495</v>
          </cell>
          <cell r="L137">
            <v>329</v>
          </cell>
          <cell r="N137">
            <v>482</v>
          </cell>
          <cell r="P137">
            <v>0</v>
          </cell>
          <cell r="R137">
            <v>0</v>
          </cell>
          <cell r="T137">
            <v>0</v>
          </cell>
          <cell r="X137">
            <v>0</v>
          </cell>
          <cell r="Z137">
            <v>0</v>
          </cell>
          <cell r="AF137">
            <v>0</v>
          </cell>
          <cell r="AH137">
            <v>0</v>
          </cell>
          <cell r="AJ137">
            <v>0</v>
          </cell>
          <cell r="AL137">
            <v>0</v>
          </cell>
          <cell r="AN137">
            <v>0</v>
          </cell>
          <cell r="AP137">
            <v>0</v>
          </cell>
          <cell r="AR137">
            <v>0</v>
          </cell>
        </row>
        <row r="138">
          <cell r="B138">
            <v>1231</v>
          </cell>
          <cell r="D138">
            <v>7425</v>
          </cell>
          <cell r="F138">
            <v>562</v>
          </cell>
          <cell r="H138">
            <v>14589</v>
          </cell>
          <cell r="J138">
            <v>597</v>
          </cell>
          <cell r="L138">
            <v>264</v>
          </cell>
          <cell r="N138">
            <v>507</v>
          </cell>
          <cell r="P138">
            <v>0</v>
          </cell>
          <cell r="R138">
            <v>0</v>
          </cell>
          <cell r="T138">
            <v>0</v>
          </cell>
          <cell r="X138">
            <v>0</v>
          </cell>
          <cell r="Z138">
            <v>0</v>
          </cell>
          <cell r="AF138">
            <v>0</v>
          </cell>
          <cell r="AH138">
            <v>0</v>
          </cell>
          <cell r="AJ138">
            <v>0</v>
          </cell>
          <cell r="AL138">
            <v>0</v>
          </cell>
          <cell r="AN138">
            <v>0</v>
          </cell>
          <cell r="AP138">
            <v>0</v>
          </cell>
          <cell r="AR138">
            <v>0</v>
          </cell>
        </row>
        <row r="139">
          <cell r="B139">
            <v>1309</v>
          </cell>
          <cell r="D139">
            <v>6062</v>
          </cell>
          <cell r="F139">
            <v>1003</v>
          </cell>
          <cell r="H139">
            <v>17436</v>
          </cell>
          <cell r="J139">
            <v>657</v>
          </cell>
          <cell r="L139">
            <v>348</v>
          </cell>
          <cell r="N139">
            <v>1567</v>
          </cell>
          <cell r="P139">
            <v>0</v>
          </cell>
          <cell r="R139">
            <v>0</v>
          </cell>
          <cell r="T139">
            <v>0</v>
          </cell>
          <cell r="X139">
            <v>0</v>
          </cell>
          <cell r="Z139">
            <v>0</v>
          </cell>
          <cell r="AF139">
            <v>0</v>
          </cell>
          <cell r="AH139">
            <v>0</v>
          </cell>
          <cell r="AJ139">
            <v>0</v>
          </cell>
          <cell r="AL139">
            <v>0</v>
          </cell>
          <cell r="AN139">
            <v>0</v>
          </cell>
          <cell r="AP139">
            <v>0</v>
          </cell>
          <cell r="AR139">
            <v>0</v>
          </cell>
        </row>
        <row r="140">
          <cell r="B140">
            <v>1285</v>
          </cell>
          <cell r="D140">
            <v>6561</v>
          </cell>
          <cell r="F140">
            <v>798</v>
          </cell>
          <cell r="H140">
            <v>15702</v>
          </cell>
          <cell r="J140">
            <v>484</v>
          </cell>
          <cell r="L140">
            <v>253</v>
          </cell>
          <cell r="N140">
            <v>1113</v>
          </cell>
          <cell r="P140">
            <v>0</v>
          </cell>
          <cell r="R140">
            <v>0</v>
          </cell>
          <cell r="T140">
            <v>0</v>
          </cell>
          <cell r="X140">
            <v>0</v>
          </cell>
          <cell r="Z140">
            <v>0</v>
          </cell>
          <cell r="AF140">
            <v>0</v>
          </cell>
          <cell r="AH140">
            <v>0</v>
          </cell>
          <cell r="AJ140">
            <v>0</v>
          </cell>
          <cell r="AL140">
            <v>0</v>
          </cell>
          <cell r="AN140">
            <v>0</v>
          </cell>
          <cell r="AP140">
            <v>0</v>
          </cell>
          <cell r="AR140">
            <v>0</v>
          </cell>
        </row>
        <row r="141">
          <cell r="B141">
            <v>1151</v>
          </cell>
          <cell r="D141">
            <v>8722</v>
          </cell>
          <cell r="F141">
            <v>636</v>
          </cell>
          <cell r="H141">
            <v>16696</v>
          </cell>
          <cell r="J141">
            <v>459</v>
          </cell>
          <cell r="L141">
            <v>265</v>
          </cell>
          <cell r="N141">
            <v>460</v>
          </cell>
          <cell r="P141">
            <v>0</v>
          </cell>
          <cell r="R141">
            <v>0</v>
          </cell>
          <cell r="T141">
            <v>0</v>
          </cell>
          <cell r="X141">
            <v>0</v>
          </cell>
          <cell r="Z141">
            <v>0</v>
          </cell>
          <cell r="AF141">
            <v>0</v>
          </cell>
          <cell r="AH141">
            <v>0</v>
          </cell>
          <cell r="AJ141">
            <v>0</v>
          </cell>
          <cell r="AL141">
            <v>0</v>
          </cell>
          <cell r="AN141">
            <v>0</v>
          </cell>
          <cell r="AP141">
            <v>0</v>
          </cell>
          <cell r="AR141">
            <v>0</v>
          </cell>
        </row>
        <row r="142">
          <cell r="B142">
            <v>1101</v>
          </cell>
          <cell r="D142">
            <v>7817</v>
          </cell>
          <cell r="F142">
            <v>1016</v>
          </cell>
          <cell r="H142">
            <v>21899</v>
          </cell>
          <cell r="J142">
            <v>483</v>
          </cell>
          <cell r="L142">
            <v>336</v>
          </cell>
          <cell r="N142">
            <v>873</v>
          </cell>
          <cell r="P142">
            <v>0</v>
          </cell>
          <cell r="R142">
            <v>0</v>
          </cell>
          <cell r="T142">
            <v>0</v>
          </cell>
          <cell r="X142">
            <v>0</v>
          </cell>
          <cell r="Z142">
            <v>0</v>
          </cell>
          <cell r="AF142">
            <v>0</v>
          </cell>
          <cell r="AH142">
            <v>0</v>
          </cell>
          <cell r="AJ142">
            <v>0</v>
          </cell>
          <cell r="AL142">
            <v>0</v>
          </cell>
          <cell r="AN142">
            <v>0</v>
          </cell>
          <cell r="AP142">
            <v>0</v>
          </cell>
          <cell r="AR142">
            <v>0</v>
          </cell>
        </row>
        <row r="143">
          <cell r="B143">
            <v>1419</v>
          </cell>
          <cell r="D143">
            <v>10712</v>
          </cell>
          <cell r="F143">
            <v>1638</v>
          </cell>
          <cell r="H143">
            <v>17223</v>
          </cell>
          <cell r="J143">
            <v>904</v>
          </cell>
          <cell r="L143">
            <v>316</v>
          </cell>
          <cell r="N143">
            <v>918</v>
          </cell>
          <cell r="P143">
            <v>0</v>
          </cell>
          <cell r="R143">
            <v>0</v>
          </cell>
          <cell r="T143">
            <v>0</v>
          </cell>
          <cell r="X143">
            <v>0</v>
          </cell>
          <cell r="Z143">
            <v>0</v>
          </cell>
          <cell r="AF143">
            <v>0</v>
          </cell>
          <cell r="AH143">
            <v>0</v>
          </cell>
          <cell r="AJ143">
            <v>0</v>
          </cell>
          <cell r="AL143">
            <v>0</v>
          </cell>
          <cell r="AN143">
            <v>0</v>
          </cell>
          <cell r="AP143">
            <v>0</v>
          </cell>
          <cell r="AR143">
            <v>0</v>
          </cell>
        </row>
        <row r="144">
          <cell r="B144">
            <v>1616</v>
          </cell>
          <cell r="D144">
            <v>16405</v>
          </cell>
          <cell r="F144">
            <v>2241</v>
          </cell>
          <cell r="H144">
            <v>13090</v>
          </cell>
          <cell r="J144">
            <v>836</v>
          </cell>
          <cell r="L144">
            <v>621</v>
          </cell>
          <cell r="N144">
            <v>929</v>
          </cell>
          <cell r="P144">
            <v>0</v>
          </cell>
          <cell r="R144">
            <v>0</v>
          </cell>
          <cell r="T144">
            <v>0</v>
          </cell>
          <cell r="X144">
            <v>0</v>
          </cell>
          <cell r="Z144">
            <v>0</v>
          </cell>
          <cell r="AF144">
            <v>0</v>
          </cell>
          <cell r="AH144">
            <v>0</v>
          </cell>
          <cell r="AJ144">
            <v>0</v>
          </cell>
          <cell r="AL144">
            <v>0</v>
          </cell>
          <cell r="AN144">
            <v>0</v>
          </cell>
          <cell r="AP144">
            <v>0</v>
          </cell>
          <cell r="AR144">
            <v>0</v>
          </cell>
        </row>
        <row r="146">
          <cell r="B146">
            <v>1369</v>
          </cell>
          <cell r="D146">
            <v>11752</v>
          </cell>
          <cell r="F146">
            <v>2227</v>
          </cell>
          <cell r="H146">
            <v>15526</v>
          </cell>
          <cell r="J146">
            <v>488</v>
          </cell>
          <cell r="L146">
            <v>351</v>
          </cell>
          <cell r="N146">
            <v>1067</v>
          </cell>
          <cell r="P146">
            <v>0</v>
          </cell>
          <cell r="R146">
            <v>0</v>
          </cell>
          <cell r="T146">
            <v>0</v>
          </cell>
          <cell r="X146">
            <v>0</v>
          </cell>
          <cell r="Z146">
            <v>0</v>
          </cell>
          <cell r="AF146">
            <v>0</v>
          </cell>
          <cell r="AH146">
            <v>0</v>
          </cell>
          <cell r="AJ146">
            <v>0</v>
          </cell>
          <cell r="AL146">
            <v>0</v>
          </cell>
          <cell r="AN146">
            <v>0</v>
          </cell>
          <cell r="AP146">
            <v>0</v>
          </cell>
        </row>
        <row r="147">
          <cell r="B147">
            <v>1364</v>
          </cell>
          <cell r="D147">
            <v>12996</v>
          </cell>
          <cell r="F147">
            <v>1706</v>
          </cell>
          <cell r="H147">
            <v>15695</v>
          </cell>
          <cell r="J147">
            <v>703</v>
          </cell>
          <cell r="L147">
            <v>338</v>
          </cell>
          <cell r="N147">
            <v>1067</v>
          </cell>
          <cell r="P147">
            <v>0</v>
          </cell>
          <cell r="R147">
            <v>0</v>
          </cell>
          <cell r="T147">
            <v>0</v>
          </cell>
          <cell r="X147">
            <v>0</v>
          </cell>
          <cell r="Z147">
            <v>0</v>
          </cell>
          <cell r="AF147">
            <v>0</v>
          </cell>
          <cell r="AH147">
            <v>0</v>
          </cell>
          <cell r="AJ147">
            <v>0</v>
          </cell>
          <cell r="AL147">
            <v>0</v>
          </cell>
          <cell r="AN147">
            <v>0</v>
          </cell>
          <cell r="AP147">
            <v>0</v>
          </cell>
        </row>
      </sheetData>
      <sheetData sheetId="5"/>
      <sheetData sheetId="6">
        <row r="61">
          <cell r="B61">
            <v>4144</v>
          </cell>
          <cell r="D61">
            <v>6400</v>
          </cell>
          <cell r="F61">
            <v>9904</v>
          </cell>
          <cell r="H61" t="e">
            <v>#N/A</v>
          </cell>
          <cell r="J61">
            <v>992</v>
          </cell>
        </row>
        <row r="62">
          <cell r="B62">
            <v>4160</v>
          </cell>
          <cell r="D62">
            <v>5808</v>
          </cell>
          <cell r="F62">
            <v>8688</v>
          </cell>
          <cell r="H62" t="e">
            <v>#N/A</v>
          </cell>
          <cell r="J62">
            <v>1152</v>
          </cell>
        </row>
        <row r="63">
          <cell r="B63">
            <v>3200</v>
          </cell>
          <cell r="D63">
            <v>6000</v>
          </cell>
          <cell r="F63">
            <v>7504</v>
          </cell>
          <cell r="H63" t="e">
            <v>#N/A</v>
          </cell>
          <cell r="J63">
            <v>1296</v>
          </cell>
        </row>
        <row r="64">
          <cell r="B64">
            <v>3200</v>
          </cell>
          <cell r="D64">
            <v>6000</v>
          </cell>
          <cell r="F64">
            <v>7504</v>
          </cell>
          <cell r="H64" t="e">
            <v>#N/A</v>
          </cell>
          <cell r="J64">
            <v>1296</v>
          </cell>
        </row>
        <row r="65">
          <cell r="B65">
            <v>4080</v>
          </cell>
          <cell r="D65">
            <v>2608</v>
          </cell>
          <cell r="F65">
            <v>5840</v>
          </cell>
          <cell r="H65" t="e">
            <v>#N/A</v>
          </cell>
          <cell r="J65">
            <v>880</v>
          </cell>
        </row>
        <row r="66">
          <cell r="B66">
            <v>3344</v>
          </cell>
          <cell r="D66">
            <v>4384</v>
          </cell>
          <cell r="F66">
            <v>6384</v>
          </cell>
          <cell r="H66" t="e">
            <v>#N/A</v>
          </cell>
          <cell r="J66">
            <v>992</v>
          </cell>
        </row>
        <row r="67">
          <cell r="B67">
            <v>3392</v>
          </cell>
          <cell r="D67">
            <v>2176</v>
          </cell>
          <cell r="F67">
            <v>6272</v>
          </cell>
          <cell r="H67" t="e">
            <v>#N/A</v>
          </cell>
          <cell r="J67">
            <v>720</v>
          </cell>
        </row>
        <row r="68">
          <cell r="B68">
            <v>3904</v>
          </cell>
          <cell r="D68">
            <v>2608</v>
          </cell>
          <cell r="F68">
            <v>6160</v>
          </cell>
          <cell r="H68" t="e">
            <v>#N/A</v>
          </cell>
          <cell r="J68">
            <v>1040</v>
          </cell>
        </row>
        <row r="69">
          <cell r="B69">
            <v>3632</v>
          </cell>
          <cell r="D69">
            <v>3968</v>
          </cell>
          <cell r="F69">
            <v>7568</v>
          </cell>
          <cell r="H69" t="e">
            <v>#N/A</v>
          </cell>
          <cell r="J69">
            <v>1232</v>
          </cell>
        </row>
        <row r="70">
          <cell r="B70">
            <v>3824</v>
          </cell>
          <cell r="D70">
            <v>3648</v>
          </cell>
          <cell r="F70">
            <v>6544</v>
          </cell>
          <cell r="H70" t="e">
            <v>#N/A</v>
          </cell>
          <cell r="J70">
            <v>1072</v>
          </cell>
        </row>
        <row r="71">
          <cell r="B71">
            <v>3344</v>
          </cell>
          <cell r="D71">
            <v>5776</v>
          </cell>
          <cell r="F71">
            <v>7664</v>
          </cell>
          <cell r="H71" t="e">
            <v>#N/A</v>
          </cell>
          <cell r="J71">
            <v>3058</v>
          </cell>
        </row>
        <row r="72">
          <cell r="B72">
            <v>2144</v>
          </cell>
          <cell r="D72">
            <v>6992</v>
          </cell>
          <cell r="F72">
            <v>17152</v>
          </cell>
          <cell r="H72" t="e">
            <v>#N/A</v>
          </cell>
          <cell r="J72">
            <v>1296</v>
          </cell>
        </row>
        <row r="73">
          <cell r="B73">
            <v>1888</v>
          </cell>
          <cell r="D73">
            <v>5648</v>
          </cell>
          <cell r="F73">
            <v>8560</v>
          </cell>
          <cell r="H73" t="e">
            <v>#N/A</v>
          </cell>
          <cell r="J73">
            <v>1232</v>
          </cell>
        </row>
        <row r="74">
          <cell r="B74">
            <v>3312</v>
          </cell>
          <cell r="D74">
            <v>6160</v>
          </cell>
          <cell r="F74">
            <v>9520</v>
          </cell>
          <cell r="H74" t="e">
            <v>#N/A</v>
          </cell>
          <cell r="J74">
            <v>1440</v>
          </cell>
        </row>
        <row r="75">
          <cell r="B75">
            <v>3808</v>
          </cell>
          <cell r="D75">
            <v>6288</v>
          </cell>
          <cell r="F75">
            <v>11120</v>
          </cell>
          <cell r="H75" t="e">
            <v>#N/A</v>
          </cell>
          <cell r="J75">
            <v>1488</v>
          </cell>
        </row>
        <row r="76">
          <cell r="B76">
            <v>3200</v>
          </cell>
          <cell r="D76">
            <v>4608</v>
          </cell>
          <cell r="F76">
            <v>7424</v>
          </cell>
          <cell r="H76"/>
          <cell r="J76">
            <v>1216</v>
          </cell>
        </row>
        <row r="77">
          <cell r="B77">
            <v>3808</v>
          </cell>
          <cell r="D77">
            <v>2816</v>
          </cell>
          <cell r="F77">
            <v>7136</v>
          </cell>
          <cell r="H77"/>
          <cell r="J77">
            <v>928</v>
          </cell>
        </row>
        <row r="78">
          <cell r="B78">
            <v>2976</v>
          </cell>
          <cell r="D78">
            <v>2928</v>
          </cell>
          <cell r="F78">
            <v>6992</v>
          </cell>
          <cell r="H78"/>
          <cell r="J78">
            <v>1040</v>
          </cell>
        </row>
        <row r="79">
          <cell r="B79">
            <v>3328</v>
          </cell>
          <cell r="D79">
            <v>2800</v>
          </cell>
          <cell r="F79">
            <v>6144</v>
          </cell>
          <cell r="H79"/>
          <cell r="J79">
            <v>1152</v>
          </cell>
        </row>
        <row r="80">
          <cell r="B80">
            <v>3312</v>
          </cell>
          <cell r="D80">
            <v>2752</v>
          </cell>
          <cell r="F80">
            <v>6496</v>
          </cell>
          <cell r="H80"/>
          <cell r="J80">
            <v>848</v>
          </cell>
        </row>
        <row r="81">
          <cell r="B81">
            <v>3600</v>
          </cell>
          <cell r="D81">
            <v>3584</v>
          </cell>
          <cell r="F81">
            <v>7184</v>
          </cell>
          <cell r="H81"/>
          <cell r="J81">
            <v>1008</v>
          </cell>
        </row>
        <row r="82">
          <cell r="B82">
            <v>3888</v>
          </cell>
          <cell r="D82">
            <v>3872</v>
          </cell>
          <cell r="F82">
            <v>7056</v>
          </cell>
          <cell r="H82"/>
          <cell r="J82">
            <v>1280</v>
          </cell>
        </row>
        <row r="83">
          <cell r="B83">
            <v>4758</v>
          </cell>
          <cell r="D83">
            <v>5122</v>
          </cell>
          <cell r="F83">
            <v>8631</v>
          </cell>
          <cell r="H83"/>
          <cell r="J83">
            <v>1598</v>
          </cell>
        </row>
        <row r="84">
          <cell r="B84">
            <v>2326</v>
          </cell>
          <cell r="D84">
            <v>7444</v>
          </cell>
          <cell r="F84">
            <v>17256</v>
          </cell>
          <cell r="H84"/>
          <cell r="J84">
            <v>1800</v>
          </cell>
        </row>
        <row r="85">
          <cell r="B85">
            <v>1864</v>
          </cell>
          <cell r="D85">
            <v>5838</v>
          </cell>
          <cell r="F85">
            <v>9500</v>
          </cell>
          <cell r="H85"/>
          <cell r="J85">
            <v>1930</v>
          </cell>
        </row>
        <row r="86">
          <cell r="B86">
            <v>3567</v>
          </cell>
          <cell r="D86">
            <v>6035</v>
          </cell>
          <cell r="F86">
            <v>9755</v>
          </cell>
          <cell r="H86"/>
          <cell r="J86">
            <v>2328</v>
          </cell>
        </row>
        <row r="87">
          <cell r="B87">
            <v>4360</v>
          </cell>
          <cell r="D87">
            <v>5887</v>
          </cell>
          <cell r="F87">
            <v>9144</v>
          </cell>
          <cell r="H87"/>
          <cell r="J87">
            <v>1678</v>
          </cell>
        </row>
        <row r="88">
          <cell r="B88">
            <v>3425</v>
          </cell>
          <cell r="D88">
            <v>5404</v>
          </cell>
          <cell r="F88">
            <v>8270</v>
          </cell>
          <cell r="H88"/>
          <cell r="J88">
            <v>1553</v>
          </cell>
        </row>
        <row r="89">
          <cell r="B89">
            <v>4048</v>
          </cell>
          <cell r="D89">
            <v>2677</v>
          </cell>
          <cell r="F89">
            <v>6626</v>
          </cell>
          <cell r="H89"/>
          <cell r="J89">
            <v>1334</v>
          </cell>
        </row>
        <row r="90">
          <cell r="B90">
            <v>3523</v>
          </cell>
          <cell r="D90">
            <v>2686</v>
          </cell>
          <cell r="F90">
            <v>6418</v>
          </cell>
          <cell r="H90"/>
          <cell r="J90">
            <v>1350</v>
          </cell>
        </row>
        <row r="91">
          <cell r="B91">
            <v>3567</v>
          </cell>
          <cell r="D91">
            <v>2681</v>
          </cell>
          <cell r="F91">
            <v>6473</v>
          </cell>
          <cell r="H91"/>
          <cell r="J91">
            <v>1547</v>
          </cell>
        </row>
        <row r="92">
          <cell r="B92">
            <v>3987</v>
          </cell>
          <cell r="D92">
            <v>2603</v>
          </cell>
          <cell r="F92">
            <v>6229</v>
          </cell>
          <cell r="H92"/>
          <cell r="J92">
            <v>1519</v>
          </cell>
        </row>
        <row r="93">
          <cell r="B93">
            <v>3600</v>
          </cell>
          <cell r="D93">
            <v>3418</v>
          </cell>
          <cell r="F93">
            <v>6987</v>
          </cell>
          <cell r="H93"/>
          <cell r="J93">
            <v>1724</v>
          </cell>
        </row>
        <row r="94">
          <cell r="B94">
            <v>4367</v>
          </cell>
          <cell r="D94">
            <v>3792</v>
          </cell>
          <cell r="F94">
            <v>7289</v>
          </cell>
          <cell r="H94"/>
          <cell r="J94">
            <v>1461</v>
          </cell>
        </row>
        <row r="95">
          <cell r="B95">
            <v>5351</v>
          </cell>
          <cell r="D95">
            <v>4857</v>
          </cell>
          <cell r="F95">
            <v>7548</v>
          </cell>
          <cell r="H95"/>
          <cell r="J95">
            <v>1452</v>
          </cell>
        </row>
        <row r="96">
          <cell r="B96">
            <v>2793</v>
          </cell>
          <cell r="D96">
            <v>6527</v>
          </cell>
          <cell r="F96">
            <v>16938</v>
          </cell>
          <cell r="H96"/>
          <cell r="J96">
            <v>1210</v>
          </cell>
        </row>
        <row r="97">
          <cell r="B97">
            <v>1900</v>
          </cell>
          <cell r="D97">
            <v>5613</v>
          </cell>
          <cell r="F97">
            <v>10325</v>
          </cell>
          <cell r="H97"/>
          <cell r="J97">
            <v>1476</v>
          </cell>
        </row>
        <row r="98">
          <cell r="B98">
            <v>3545</v>
          </cell>
          <cell r="D98">
            <v>5782</v>
          </cell>
          <cell r="F98">
            <v>10195</v>
          </cell>
          <cell r="H98"/>
          <cell r="J98">
            <v>1782</v>
          </cell>
        </row>
        <row r="99">
          <cell r="B99">
            <v>1666</v>
          </cell>
          <cell r="D99">
            <v>2587</v>
          </cell>
          <cell r="F99">
            <v>4609</v>
          </cell>
          <cell r="H99"/>
          <cell r="J99">
            <v>1012</v>
          </cell>
        </row>
        <row r="100">
          <cell r="B100">
            <v>0</v>
          </cell>
          <cell r="D100">
            <v>0</v>
          </cell>
          <cell r="F100">
            <v>0</v>
          </cell>
          <cell r="H100"/>
          <cell r="J100">
            <v>0</v>
          </cell>
        </row>
        <row r="101">
          <cell r="B101">
            <v>29</v>
          </cell>
          <cell r="D101">
            <v>0</v>
          </cell>
          <cell r="F101">
            <v>0</v>
          </cell>
          <cell r="H101"/>
          <cell r="J101">
            <v>2</v>
          </cell>
        </row>
        <row r="102">
          <cell r="B102">
            <v>0</v>
          </cell>
          <cell r="D102">
            <v>0</v>
          </cell>
          <cell r="F102">
            <v>0</v>
          </cell>
          <cell r="H102"/>
          <cell r="J102">
            <v>0</v>
          </cell>
        </row>
        <row r="103">
          <cell r="B103">
            <v>0</v>
          </cell>
          <cell r="D103">
            <v>0</v>
          </cell>
          <cell r="F103">
            <v>0</v>
          </cell>
          <cell r="H103"/>
          <cell r="J103">
            <v>0</v>
          </cell>
        </row>
        <row r="104">
          <cell r="B104">
            <v>0</v>
          </cell>
          <cell r="D104">
            <v>0</v>
          </cell>
          <cell r="F104">
            <v>0</v>
          </cell>
          <cell r="H104"/>
          <cell r="J104">
            <v>18</v>
          </cell>
        </row>
        <row r="105">
          <cell r="B105">
            <v>0</v>
          </cell>
          <cell r="D105">
            <v>0</v>
          </cell>
          <cell r="F105">
            <v>0</v>
          </cell>
          <cell r="H105"/>
          <cell r="J105">
            <v>0</v>
          </cell>
        </row>
        <row r="106">
          <cell r="B106">
            <v>0</v>
          </cell>
          <cell r="D106">
            <v>0</v>
          </cell>
          <cell r="F106">
            <v>0</v>
          </cell>
          <cell r="H106"/>
          <cell r="J106">
            <v>0</v>
          </cell>
        </row>
        <row r="107">
          <cell r="B107">
            <v>0</v>
          </cell>
          <cell r="D107">
            <v>0</v>
          </cell>
          <cell r="F107">
            <v>0</v>
          </cell>
          <cell r="H107"/>
          <cell r="J107">
            <v>0</v>
          </cell>
        </row>
        <row r="108">
          <cell r="B108">
            <v>0</v>
          </cell>
          <cell r="D108">
            <v>0</v>
          </cell>
          <cell r="F108">
            <v>0</v>
          </cell>
          <cell r="H108"/>
          <cell r="J108">
            <v>0</v>
          </cell>
        </row>
        <row r="109">
          <cell r="B109">
            <v>0</v>
          </cell>
          <cell r="D109">
            <v>0</v>
          </cell>
          <cell r="F109">
            <v>0</v>
          </cell>
          <cell r="H109"/>
          <cell r="J109">
            <v>0</v>
          </cell>
        </row>
        <row r="110">
          <cell r="B110">
            <v>0</v>
          </cell>
          <cell r="D110">
            <v>0</v>
          </cell>
          <cell r="F110">
            <v>0</v>
          </cell>
          <cell r="H110"/>
          <cell r="J110">
            <v>0</v>
          </cell>
        </row>
        <row r="111">
          <cell r="B111">
            <v>0</v>
          </cell>
          <cell r="D111">
            <v>0</v>
          </cell>
          <cell r="F111">
            <v>0</v>
          </cell>
          <cell r="H111"/>
          <cell r="J111">
            <v>0</v>
          </cell>
        </row>
        <row r="112">
          <cell r="B112">
            <v>175</v>
          </cell>
          <cell r="D112">
            <v>137</v>
          </cell>
          <cell r="F112">
            <v>2793</v>
          </cell>
          <cell r="H112"/>
          <cell r="J112">
            <v>182</v>
          </cell>
        </row>
        <row r="113">
          <cell r="B113">
            <v>977</v>
          </cell>
          <cell r="D113">
            <v>422</v>
          </cell>
          <cell r="F113">
            <v>4818</v>
          </cell>
          <cell r="H113"/>
          <cell r="J113">
            <v>450</v>
          </cell>
        </row>
        <row r="114">
          <cell r="B114">
            <v>517</v>
          </cell>
          <cell r="D114">
            <v>428</v>
          </cell>
          <cell r="F114">
            <v>3603</v>
          </cell>
          <cell r="H114"/>
          <cell r="J114">
            <v>330</v>
          </cell>
        </row>
        <row r="115">
          <cell r="B115">
            <v>98</v>
          </cell>
          <cell r="D115">
            <v>193</v>
          </cell>
          <cell r="F115">
            <v>1420</v>
          </cell>
          <cell r="H115"/>
          <cell r="J115">
            <v>205</v>
          </cell>
        </row>
        <row r="116">
          <cell r="B116">
            <v>0</v>
          </cell>
          <cell r="D116">
            <v>0</v>
          </cell>
          <cell r="F116">
            <v>0</v>
          </cell>
          <cell r="H116"/>
          <cell r="J116">
            <v>0</v>
          </cell>
        </row>
        <row r="117">
          <cell r="B117">
            <v>0</v>
          </cell>
          <cell r="D117">
            <v>0</v>
          </cell>
          <cell r="F117">
            <v>0</v>
          </cell>
          <cell r="H117"/>
          <cell r="J117">
            <v>0</v>
          </cell>
        </row>
        <row r="118">
          <cell r="B118">
            <v>0</v>
          </cell>
          <cell r="D118">
            <v>0</v>
          </cell>
          <cell r="F118">
            <v>0</v>
          </cell>
          <cell r="H118"/>
          <cell r="J118">
            <v>1</v>
          </cell>
        </row>
        <row r="119">
          <cell r="B119">
            <v>0</v>
          </cell>
          <cell r="D119">
            <v>0</v>
          </cell>
          <cell r="F119">
            <v>0</v>
          </cell>
          <cell r="H119"/>
          <cell r="J119">
            <v>0</v>
          </cell>
        </row>
        <row r="120">
          <cell r="B120">
            <v>0</v>
          </cell>
          <cell r="D120">
            <v>0</v>
          </cell>
          <cell r="F120">
            <v>0</v>
          </cell>
          <cell r="H120"/>
          <cell r="J120">
            <v>0</v>
          </cell>
        </row>
        <row r="121">
          <cell r="B121">
            <v>0</v>
          </cell>
          <cell r="D121">
            <v>0</v>
          </cell>
          <cell r="F121">
            <v>0</v>
          </cell>
          <cell r="H121"/>
          <cell r="J121">
            <v>0</v>
          </cell>
        </row>
        <row r="122">
          <cell r="B122">
            <v>0</v>
          </cell>
          <cell r="D122">
            <v>0</v>
          </cell>
          <cell r="F122">
            <v>0</v>
          </cell>
          <cell r="H122"/>
          <cell r="J122">
            <v>0</v>
          </cell>
        </row>
        <row r="123">
          <cell r="B123">
            <v>1</v>
          </cell>
          <cell r="D123">
            <v>0</v>
          </cell>
          <cell r="F123">
            <v>96</v>
          </cell>
          <cell r="H123"/>
          <cell r="J123">
            <v>11</v>
          </cell>
        </row>
        <row r="124">
          <cell r="B124">
            <v>99</v>
          </cell>
          <cell r="D124">
            <v>189</v>
          </cell>
          <cell r="F124">
            <v>3382</v>
          </cell>
          <cell r="H124"/>
          <cell r="J124">
            <v>289</v>
          </cell>
        </row>
        <row r="125">
          <cell r="B125">
            <v>568</v>
          </cell>
          <cell r="D125">
            <v>341</v>
          </cell>
          <cell r="F125">
            <v>3449</v>
          </cell>
          <cell r="H125"/>
          <cell r="J125">
            <v>663</v>
          </cell>
        </row>
        <row r="126">
          <cell r="B126">
            <v>1592</v>
          </cell>
          <cell r="D126">
            <v>1029</v>
          </cell>
          <cell r="F126">
            <v>6253</v>
          </cell>
          <cell r="H126"/>
          <cell r="J126">
            <v>1084</v>
          </cell>
        </row>
        <row r="127">
          <cell r="B127">
            <v>1337</v>
          </cell>
          <cell r="D127">
            <v>1402</v>
          </cell>
          <cell r="F127">
            <v>5853</v>
          </cell>
          <cell r="H127"/>
          <cell r="J127">
            <v>830</v>
          </cell>
        </row>
        <row r="128">
          <cell r="B128">
            <v>1800</v>
          </cell>
          <cell r="D128">
            <v>1185</v>
          </cell>
          <cell r="F128">
            <v>4832</v>
          </cell>
          <cell r="H128"/>
          <cell r="J128">
            <v>761</v>
          </cell>
        </row>
        <row r="129">
          <cell r="B129">
            <v>1748</v>
          </cell>
          <cell r="D129">
            <v>1931</v>
          </cell>
          <cell r="F129">
            <v>5843</v>
          </cell>
          <cell r="H129"/>
          <cell r="J129">
            <v>1079</v>
          </cell>
        </row>
        <row r="130">
          <cell r="B130">
            <v>2361</v>
          </cell>
          <cell r="D130">
            <v>2284</v>
          </cell>
          <cell r="F130">
            <v>5680</v>
          </cell>
          <cell r="H130"/>
          <cell r="J130">
            <v>876</v>
          </cell>
        </row>
        <row r="131">
          <cell r="B131">
            <v>2509</v>
          </cell>
          <cell r="D131">
            <v>2913</v>
          </cell>
          <cell r="F131">
            <v>6466</v>
          </cell>
          <cell r="H131"/>
          <cell r="J131">
            <v>1674</v>
          </cell>
        </row>
        <row r="132">
          <cell r="B132">
            <v>1047</v>
          </cell>
          <cell r="D132">
            <v>3632</v>
          </cell>
          <cell r="F132">
            <v>13970</v>
          </cell>
          <cell r="H132"/>
          <cell r="J132">
            <v>1993</v>
          </cell>
        </row>
        <row r="133">
          <cell r="B133">
            <v>1138</v>
          </cell>
          <cell r="D133">
            <v>3137</v>
          </cell>
          <cell r="F133">
            <v>6921</v>
          </cell>
          <cell r="H133"/>
          <cell r="J133">
            <v>1789</v>
          </cell>
        </row>
        <row r="134">
          <cell r="B134">
            <v>1630</v>
          </cell>
          <cell r="D134">
            <v>3761</v>
          </cell>
          <cell r="F134">
            <v>6919</v>
          </cell>
          <cell r="H134"/>
          <cell r="J134">
            <v>3764</v>
          </cell>
        </row>
        <row r="135">
          <cell r="B135">
            <v>2478</v>
          </cell>
          <cell r="D135">
            <v>3277</v>
          </cell>
          <cell r="F135">
            <v>7711</v>
          </cell>
          <cell r="H135"/>
          <cell r="J135">
            <v>1502</v>
          </cell>
        </row>
        <row r="136">
          <cell r="B136">
            <v>1425</v>
          </cell>
          <cell r="D136">
            <v>2467</v>
          </cell>
          <cell r="F136">
            <v>7182</v>
          </cell>
          <cell r="H136"/>
          <cell r="J136">
            <v>1253</v>
          </cell>
        </row>
        <row r="137">
          <cell r="B137">
            <v>2330</v>
          </cell>
          <cell r="D137">
            <v>1285</v>
          </cell>
          <cell r="F137">
            <v>5134</v>
          </cell>
          <cell r="H137"/>
          <cell r="J137">
            <v>1047</v>
          </cell>
        </row>
        <row r="138">
          <cell r="B138">
            <v>1740</v>
          </cell>
          <cell r="D138">
            <v>1609</v>
          </cell>
          <cell r="F138">
            <v>5436</v>
          </cell>
          <cell r="H138"/>
          <cell r="J138">
            <v>1250</v>
          </cell>
        </row>
        <row r="139">
          <cell r="B139">
            <v>1942</v>
          </cell>
          <cell r="D139">
            <v>2605</v>
          </cell>
          <cell r="F139">
            <v>4460</v>
          </cell>
          <cell r="H139"/>
          <cell r="J139">
            <v>1410</v>
          </cell>
        </row>
        <row r="140">
          <cell r="B140">
            <v>2140</v>
          </cell>
          <cell r="D140">
            <v>1828</v>
          </cell>
          <cell r="F140">
            <v>4800</v>
          </cell>
          <cell r="H140"/>
          <cell r="J140">
            <v>1063</v>
          </cell>
        </row>
        <row r="141">
          <cell r="B141">
            <v>1902</v>
          </cell>
          <cell r="D141">
            <v>1971</v>
          </cell>
          <cell r="F141">
            <v>6102</v>
          </cell>
          <cell r="H141"/>
          <cell r="J141">
            <v>1220</v>
          </cell>
        </row>
        <row r="142">
          <cell r="B142">
            <v>2100</v>
          </cell>
          <cell r="D142">
            <v>2278</v>
          </cell>
          <cell r="F142">
            <v>5403</v>
          </cell>
          <cell r="H142"/>
          <cell r="J142">
            <v>1408</v>
          </cell>
        </row>
        <row r="143">
          <cell r="B143">
            <v>3072</v>
          </cell>
          <cell r="D143">
            <v>3108</v>
          </cell>
          <cell r="F143">
            <v>7273</v>
          </cell>
          <cell r="H143"/>
          <cell r="J143">
            <v>2000</v>
          </cell>
        </row>
        <row r="144">
          <cell r="B144">
            <v>1785</v>
          </cell>
          <cell r="D144">
            <v>3950</v>
          </cell>
          <cell r="F144">
            <v>14683</v>
          </cell>
          <cell r="H144"/>
          <cell r="J144">
            <v>1873</v>
          </cell>
        </row>
        <row r="146">
          <cell r="B146">
            <v>2013</v>
          </cell>
          <cell r="D146">
            <v>5020</v>
          </cell>
          <cell r="F146">
            <v>8127</v>
          </cell>
          <cell r="H146"/>
          <cell r="J146">
            <v>1705</v>
          </cell>
        </row>
        <row r="147">
          <cell r="B147">
            <v>2517</v>
          </cell>
          <cell r="D147">
            <v>4034</v>
          </cell>
          <cell r="F147">
            <v>9411</v>
          </cell>
          <cell r="H147"/>
          <cell r="J147">
            <v>1917</v>
          </cell>
        </row>
      </sheetData>
      <sheetData sheetId="7"/>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Passenger-Movement-Seat Data"/>
      <sheetName val="Data Summary"/>
      <sheetName val="Tab K"/>
      <sheetName val="Data for Tab K + L"/>
      <sheetName val="Tab K Summary"/>
      <sheetName val="Tab L"/>
      <sheetName val="Tab L Summary"/>
      <sheetName val="UNION"/>
    </sheetNames>
    <sheetDataSet>
      <sheetData sheetId="0"/>
      <sheetData sheetId="1">
        <row r="103">
          <cell r="M103">
            <v>78404</v>
          </cell>
        </row>
        <row r="104">
          <cell r="C104">
            <v>386090</v>
          </cell>
          <cell r="E104">
            <v>67838</v>
          </cell>
          <cell r="G104">
            <v>5701</v>
          </cell>
          <cell r="I104">
            <v>474</v>
          </cell>
          <cell r="K104">
            <v>482568</v>
          </cell>
          <cell r="M104">
            <v>79176</v>
          </cell>
        </row>
        <row r="105">
          <cell r="C105">
            <v>376093</v>
          </cell>
          <cell r="E105">
            <v>58551</v>
          </cell>
          <cell r="G105">
            <v>5753</v>
          </cell>
          <cell r="I105">
            <v>443</v>
          </cell>
          <cell r="K105">
            <v>487503</v>
          </cell>
          <cell r="M105">
            <v>75135</v>
          </cell>
        </row>
        <row r="106">
          <cell r="C106">
            <v>353534</v>
          </cell>
          <cell r="E106">
            <v>57116</v>
          </cell>
          <cell r="G106">
            <v>5281</v>
          </cell>
          <cell r="I106">
            <v>431</v>
          </cell>
          <cell r="K106">
            <v>452360</v>
          </cell>
          <cell r="M106">
            <v>72649</v>
          </cell>
        </row>
        <row r="107">
          <cell r="C107">
            <v>377988</v>
          </cell>
          <cell r="E107">
            <v>63040</v>
          </cell>
          <cell r="G107">
            <v>5535</v>
          </cell>
          <cell r="I107">
            <v>469</v>
          </cell>
          <cell r="K107">
            <v>469707</v>
          </cell>
          <cell r="M107">
            <v>78255</v>
          </cell>
        </row>
        <row r="108">
          <cell r="C108">
            <v>365812</v>
          </cell>
          <cell r="E108">
            <v>58352</v>
          </cell>
          <cell r="G108">
            <v>5374</v>
          </cell>
          <cell r="I108">
            <v>425</v>
          </cell>
          <cell r="K108">
            <v>461563</v>
          </cell>
          <cell r="M108">
            <v>71637</v>
          </cell>
        </row>
        <row r="109">
          <cell r="C109">
            <v>373023</v>
          </cell>
          <cell r="E109">
            <v>63465</v>
          </cell>
          <cell r="G109">
            <v>5399</v>
          </cell>
          <cell r="I109">
            <v>447</v>
          </cell>
          <cell r="K109">
            <v>462438</v>
          </cell>
          <cell r="M109">
            <v>74543</v>
          </cell>
        </row>
        <row r="110">
          <cell r="C110">
            <v>405146</v>
          </cell>
          <cell r="E110">
            <v>70758</v>
          </cell>
          <cell r="G110">
            <v>5831</v>
          </cell>
          <cell r="I110">
            <v>466</v>
          </cell>
          <cell r="K110">
            <v>489569</v>
          </cell>
          <cell r="M110">
            <v>78191</v>
          </cell>
        </row>
        <row r="111">
          <cell r="C111">
            <v>421838</v>
          </cell>
          <cell r="E111">
            <v>66823</v>
          </cell>
          <cell r="G111">
            <v>5940</v>
          </cell>
          <cell r="I111">
            <v>456</v>
          </cell>
          <cell r="K111">
            <v>503195</v>
          </cell>
          <cell r="M111">
            <v>80047</v>
          </cell>
        </row>
        <row r="112">
          <cell r="C112">
            <v>387117</v>
          </cell>
          <cell r="E112">
            <v>77691</v>
          </cell>
          <cell r="G112">
            <v>5692</v>
          </cell>
          <cell r="I112">
            <v>506</v>
          </cell>
          <cell r="K112">
            <v>461510</v>
          </cell>
          <cell r="M112">
            <v>89563</v>
          </cell>
        </row>
        <row r="113">
          <cell r="C113">
            <v>338860</v>
          </cell>
          <cell r="E113">
            <v>82009</v>
          </cell>
          <cell r="G113">
            <v>5123</v>
          </cell>
          <cell r="I113">
            <v>518</v>
          </cell>
          <cell r="K113">
            <v>416718</v>
          </cell>
          <cell r="M113">
            <v>92304</v>
          </cell>
        </row>
        <row r="114">
          <cell r="C114">
            <v>355138</v>
          </cell>
          <cell r="E114">
            <v>59735</v>
          </cell>
          <cell r="G114">
            <v>5276</v>
          </cell>
          <cell r="I114">
            <v>410</v>
          </cell>
          <cell r="K114">
            <v>445960</v>
          </cell>
          <cell r="M114">
            <v>72506</v>
          </cell>
        </row>
        <row r="115">
          <cell r="C115">
            <v>385350</v>
          </cell>
          <cell r="E115">
            <v>65363</v>
          </cell>
          <cell r="G115">
            <v>5684</v>
          </cell>
          <cell r="I115">
            <v>451</v>
          </cell>
          <cell r="K115">
            <v>475965</v>
          </cell>
          <cell r="M115">
            <v>79240</v>
          </cell>
        </row>
        <row r="116">
          <cell r="C116">
            <v>353567</v>
          </cell>
          <cell r="E116">
            <v>75855</v>
          </cell>
          <cell r="G116">
            <v>5239</v>
          </cell>
          <cell r="I116">
            <v>492</v>
          </cell>
        </row>
        <row r="117">
          <cell r="E117">
            <v>59568</v>
          </cell>
          <cell r="G117">
            <v>5210</v>
          </cell>
          <cell r="I117">
            <v>436</v>
          </cell>
          <cell r="K117">
            <v>441685</v>
          </cell>
          <cell r="M117">
            <v>76391</v>
          </cell>
        </row>
        <row r="118">
          <cell r="C118">
            <v>334204</v>
          </cell>
          <cell r="E118">
            <v>62119</v>
          </cell>
          <cell r="G118">
            <v>5891</v>
          </cell>
          <cell r="I118">
            <v>452</v>
          </cell>
          <cell r="K118">
            <v>435207</v>
          </cell>
          <cell r="M118">
            <v>78891</v>
          </cell>
        </row>
        <row r="119">
          <cell r="C119">
            <v>358976</v>
          </cell>
          <cell r="E119">
            <v>65401</v>
          </cell>
          <cell r="G119">
            <v>5311</v>
          </cell>
          <cell r="I119">
            <v>465</v>
          </cell>
          <cell r="K119">
            <v>446788</v>
          </cell>
          <cell r="M119">
            <v>81449</v>
          </cell>
        </row>
        <row r="120">
          <cell r="C120">
            <v>362326</v>
          </cell>
          <cell r="E120">
            <v>61710</v>
          </cell>
          <cell r="G120">
            <v>5277</v>
          </cell>
          <cell r="I120">
            <v>463</v>
          </cell>
          <cell r="K120">
            <v>449246</v>
          </cell>
          <cell r="M120">
            <v>80905</v>
          </cell>
        </row>
        <row r="121">
          <cell r="C121">
            <v>372556</v>
          </cell>
          <cell r="E121">
            <v>68690</v>
          </cell>
          <cell r="G121">
            <v>5272</v>
          </cell>
          <cell r="I121">
            <v>464</v>
          </cell>
          <cell r="K121">
            <v>439993</v>
          </cell>
          <cell r="M121">
            <v>80948</v>
          </cell>
        </row>
      </sheetData>
      <sheetData sheetId="2"/>
      <sheetData sheetId="3"/>
      <sheetData sheetId="4">
        <row r="148">
          <cell r="B148">
            <v>1145</v>
          </cell>
          <cell r="D148">
            <v>9027</v>
          </cell>
          <cell r="F148">
            <v>787</v>
          </cell>
          <cell r="H148">
            <v>19700</v>
          </cell>
          <cell r="J148">
            <v>394</v>
          </cell>
          <cell r="L148">
            <v>287</v>
          </cell>
          <cell r="N148">
            <v>727</v>
          </cell>
          <cell r="P148">
            <v>0</v>
          </cell>
          <cell r="R148">
            <v>0</v>
          </cell>
          <cell r="T148">
            <v>0</v>
          </cell>
          <cell r="X148">
            <v>0</v>
          </cell>
          <cell r="Z148">
            <v>0</v>
          </cell>
          <cell r="AF148">
            <v>0</v>
          </cell>
          <cell r="AH148">
            <v>0</v>
          </cell>
          <cell r="AJ148">
            <v>0</v>
          </cell>
          <cell r="AL148">
            <v>0</v>
          </cell>
          <cell r="AN148">
            <v>0</v>
          </cell>
          <cell r="AP148">
            <v>0</v>
          </cell>
          <cell r="AR148">
            <v>0</v>
          </cell>
        </row>
        <row r="149">
          <cell r="B149">
            <v>1111</v>
          </cell>
          <cell r="D149">
            <v>8093</v>
          </cell>
          <cell r="F149">
            <v>616</v>
          </cell>
          <cell r="H149">
            <v>16780</v>
          </cell>
          <cell r="J149">
            <v>322</v>
          </cell>
          <cell r="L149">
            <v>321</v>
          </cell>
          <cell r="N149">
            <v>381</v>
          </cell>
          <cell r="P149">
            <v>0</v>
          </cell>
          <cell r="R149">
            <v>0</v>
          </cell>
          <cell r="T149">
            <v>0</v>
          </cell>
          <cell r="X149">
            <v>0</v>
          </cell>
          <cell r="Z149">
            <v>0</v>
          </cell>
          <cell r="AF149">
            <v>0</v>
          </cell>
          <cell r="AH149">
            <v>0</v>
          </cell>
          <cell r="AJ149">
            <v>0</v>
          </cell>
          <cell r="AL149">
            <v>0</v>
          </cell>
          <cell r="AN149">
            <v>0</v>
          </cell>
          <cell r="AP149">
            <v>0</v>
          </cell>
          <cell r="AR149">
            <v>0</v>
          </cell>
        </row>
        <row r="150">
          <cell r="B150">
            <v>1085</v>
          </cell>
          <cell r="D150">
            <v>7802</v>
          </cell>
          <cell r="F150">
            <v>527</v>
          </cell>
          <cell r="H150">
            <v>17920</v>
          </cell>
          <cell r="J150">
            <v>323</v>
          </cell>
          <cell r="L150">
            <v>232</v>
          </cell>
          <cell r="N150">
            <v>476</v>
          </cell>
          <cell r="P150">
            <v>0</v>
          </cell>
          <cell r="R150">
            <v>0</v>
          </cell>
          <cell r="T150">
            <v>0</v>
          </cell>
          <cell r="X150">
            <v>0</v>
          </cell>
          <cell r="Z150">
            <v>0</v>
          </cell>
          <cell r="AF150">
            <v>0</v>
          </cell>
          <cell r="AH150">
            <v>0</v>
          </cell>
          <cell r="AJ150">
            <v>0</v>
          </cell>
          <cell r="AL150">
            <v>0</v>
          </cell>
          <cell r="AN150">
            <v>0</v>
          </cell>
          <cell r="AP150">
            <v>0</v>
          </cell>
          <cell r="AR150">
            <v>0</v>
          </cell>
        </row>
        <row r="151">
          <cell r="B151">
            <v>1030</v>
          </cell>
          <cell r="D151">
            <v>7505</v>
          </cell>
          <cell r="F151">
            <v>705</v>
          </cell>
          <cell r="H151">
            <v>20811</v>
          </cell>
          <cell r="J151">
            <v>339</v>
          </cell>
          <cell r="L151">
            <v>275</v>
          </cell>
          <cell r="N151">
            <v>425</v>
          </cell>
          <cell r="P151">
            <v>0</v>
          </cell>
          <cell r="R151">
            <v>0</v>
          </cell>
          <cell r="T151">
            <v>0</v>
          </cell>
          <cell r="X151">
            <v>0</v>
          </cell>
          <cell r="Z151">
            <v>0</v>
          </cell>
          <cell r="AF151">
            <v>0</v>
          </cell>
          <cell r="AH151">
            <v>0</v>
          </cell>
          <cell r="AJ151">
            <v>0</v>
          </cell>
          <cell r="AL151">
            <v>0</v>
          </cell>
          <cell r="AN151">
            <v>0</v>
          </cell>
          <cell r="AP151">
            <v>0</v>
          </cell>
          <cell r="AR151">
            <v>0</v>
          </cell>
        </row>
        <row r="152">
          <cell r="B152">
            <v>1267</v>
          </cell>
          <cell r="D152">
            <v>7882</v>
          </cell>
          <cell r="F152">
            <v>674</v>
          </cell>
          <cell r="H152">
            <v>17962</v>
          </cell>
          <cell r="J152">
            <v>427</v>
          </cell>
          <cell r="L152">
            <v>226</v>
          </cell>
          <cell r="N152">
            <v>451</v>
          </cell>
          <cell r="P152">
            <v>0</v>
          </cell>
          <cell r="R152">
            <v>0</v>
          </cell>
          <cell r="T152">
            <v>0</v>
          </cell>
          <cell r="X152">
            <v>0</v>
          </cell>
          <cell r="Z152">
            <v>0</v>
          </cell>
          <cell r="AF152">
            <v>0</v>
          </cell>
          <cell r="AH152">
            <v>0</v>
          </cell>
          <cell r="AJ152">
            <v>0</v>
          </cell>
          <cell r="AL152">
            <v>0</v>
          </cell>
          <cell r="AN152">
            <v>0</v>
          </cell>
          <cell r="AP152">
            <v>0</v>
          </cell>
          <cell r="AR152">
            <v>0</v>
          </cell>
        </row>
        <row r="153">
          <cell r="B153">
            <v>942</v>
          </cell>
          <cell r="D153">
            <v>10276</v>
          </cell>
          <cell r="F153">
            <v>619</v>
          </cell>
          <cell r="H153">
            <v>18797</v>
          </cell>
          <cell r="J153">
            <v>354</v>
          </cell>
          <cell r="L153">
            <v>270</v>
          </cell>
          <cell r="N153">
            <v>464</v>
          </cell>
          <cell r="P153">
            <v>0</v>
          </cell>
          <cell r="R153">
            <v>0</v>
          </cell>
          <cell r="T153">
            <v>0</v>
          </cell>
          <cell r="X153">
            <v>0</v>
          </cell>
          <cell r="Z153">
            <v>0</v>
          </cell>
          <cell r="AF153">
            <v>0</v>
          </cell>
          <cell r="AH153">
            <v>0</v>
          </cell>
          <cell r="AJ153">
            <v>0</v>
          </cell>
          <cell r="AL153">
            <v>0</v>
          </cell>
          <cell r="AN153">
            <v>0</v>
          </cell>
          <cell r="AP153">
            <v>0</v>
          </cell>
          <cell r="AR153">
            <v>0</v>
          </cell>
        </row>
        <row r="154">
          <cell r="B154">
            <v>1090</v>
          </cell>
          <cell r="D154">
            <v>9928</v>
          </cell>
          <cell r="F154">
            <v>891</v>
          </cell>
          <cell r="H154">
            <v>22918</v>
          </cell>
          <cell r="J154">
            <v>473</v>
          </cell>
          <cell r="L154">
            <v>279</v>
          </cell>
          <cell r="N154">
            <v>699</v>
          </cell>
          <cell r="P154">
            <v>0</v>
          </cell>
          <cell r="R154">
            <v>0</v>
          </cell>
          <cell r="T154">
            <v>0</v>
          </cell>
          <cell r="X154">
            <v>0</v>
          </cell>
          <cell r="Z154">
            <v>0</v>
          </cell>
          <cell r="AF154">
            <v>0</v>
          </cell>
          <cell r="AH154">
            <v>0</v>
          </cell>
          <cell r="AJ154">
            <v>0</v>
          </cell>
          <cell r="AL154">
            <v>0</v>
          </cell>
          <cell r="AN154">
            <v>0</v>
          </cell>
          <cell r="AP154">
            <v>0</v>
          </cell>
          <cell r="AR154">
            <v>0</v>
          </cell>
        </row>
        <row r="155">
          <cell r="B155">
            <v>1175</v>
          </cell>
          <cell r="D155">
            <v>10824</v>
          </cell>
          <cell r="F155">
            <v>1526</v>
          </cell>
          <cell r="H155">
            <v>18653</v>
          </cell>
          <cell r="J155">
            <v>531</v>
          </cell>
          <cell r="L155">
            <v>320</v>
          </cell>
          <cell r="N155">
            <v>846</v>
          </cell>
          <cell r="P155">
            <v>0</v>
          </cell>
          <cell r="R155">
            <v>0</v>
          </cell>
          <cell r="T155">
            <v>0</v>
          </cell>
          <cell r="X155">
            <v>0</v>
          </cell>
          <cell r="Z155">
            <v>0</v>
          </cell>
          <cell r="AF155">
            <v>0</v>
          </cell>
          <cell r="AH155">
            <v>0</v>
          </cell>
          <cell r="AJ155">
            <v>0</v>
          </cell>
          <cell r="AL155">
            <v>0</v>
          </cell>
          <cell r="AN155">
            <v>0</v>
          </cell>
          <cell r="AP155">
            <v>0</v>
          </cell>
          <cell r="AR155">
            <v>0</v>
          </cell>
        </row>
        <row r="156">
          <cell r="B156">
            <v>1628</v>
          </cell>
          <cell r="D156">
            <v>18785</v>
          </cell>
          <cell r="F156">
            <v>2630</v>
          </cell>
          <cell r="H156">
            <v>14773</v>
          </cell>
          <cell r="J156">
            <v>870</v>
          </cell>
          <cell r="L156">
            <v>601</v>
          </cell>
          <cell r="N156">
            <v>955</v>
          </cell>
          <cell r="P156">
            <v>0</v>
          </cell>
          <cell r="R156">
            <v>0</v>
          </cell>
          <cell r="T156">
            <v>0</v>
          </cell>
          <cell r="X156">
            <v>0</v>
          </cell>
          <cell r="Z156">
            <v>0</v>
          </cell>
          <cell r="AF156">
            <v>0</v>
          </cell>
          <cell r="AH156">
            <v>0</v>
          </cell>
          <cell r="AJ156">
            <v>0</v>
          </cell>
          <cell r="AL156">
            <v>0</v>
          </cell>
          <cell r="AN156">
            <v>0</v>
          </cell>
          <cell r="AP156">
            <v>0</v>
          </cell>
          <cell r="AR156">
            <v>0</v>
          </cell>
        </row>
        <row r="157">
          <cell r="B157">
            <v>949</v>
          </cell>
          <cell r="D157">
            <v>12412</v>
          </cell>
          <cell r="F157">
            <v>2333</v>
          </cell>
          <cell r="H157">
            <v>23296</v>
          </cell>
          <cell r="J157">
            <v>397</v>
          </cell>
          <cell r="L157">
            <v>286</v>
          </cell>
          <cell r="N157">
            <v>921</v>
          </cell>
          <cell r="P157">
            <v>0</v>
          </cell>
          <cell r="R157">
            <v>0</v>
          </cell>
          <cell r="T157">
            <v>0</v>
          </cell>
          <cell r="X157">
            <v>0</v>
          </cell>
          <cell r="Z157">
            <v>0</v>
          </cell>
          <cell r="AF157">
            <v>0</v>
          </cell>
          <cell r="AH157">
            <v>0</v>
          </cell>
          <cell r="AJ157">
            <v>0</v>
          </cell>
          <cell r="AL157">
            <v>0</v>
          </cell>
          <cell r="AN157">
            <v>0</v>
          </cell>
          <cell r="AP157">
            <v>0</v>
          </cell>
          <cell r="AR157">
            <v>0</v>
          </cell>
        </row>
        <row r="158">
          <cell r="B158">
            <v>1231</v>
          </cell>
          <cell r="D158">
            <v>11137</v>
          </cell>
          <cell r="F158">
            <v>2200</v>
          </cell>
          <cell r="H158">
            <v>14072</v>
          </cell>
          <cell r="J158">
            <v>418</v>
          </cell>
          <cell r="L158">
            <v>271</v>
          </cell>
          <cell r="N158">
            <v>998</v>
          </cell>
          <cell r="P158">
            <v>0</v>
          </cell>
          <cell r="R158">
            <v>0</v>
          </cell>
          <cell r="T158">
            <v>0</v>
          </cell>
          <cell r="X158">
            <v>0</v>
          </cell>
          <cell r="Z158">
            <v>0</v>
          </cell>
          <cell r="AF158">
            <v>0</v>
          </cell>
          <cell r="AH158">
            <v>0</v>
          </cell>
          <cell r="AJ158">
            <v>0</v>
          </cell>
          <cell r="AL158">
            <v>0</v>
          </cell>
          <cell r="AN158">
            <v>0</v>
          </cell>
          <cell r="AP158">
            <v>0</v>
          </cell>
          <cell r="AR158">
            <v>0</v>
          </cell>
        </row>
        <row r="159">
          <cell r="B159">
            <v>1078</v>
          </cell>
          <cell r="D159">
            <v>10881</v>
          </cell>
          <cell r="F159">
            <v>1445</v>
          </cell>
          <cell r="H159">
            <v>16271</v>
          </cell>
          <cell r="J159">
            <v>350</v>
          </cell>
          <cell r="L159">
            <v>301</v>
          </cell>
          <cell r="N159">
            <v>1021</v>
          </cell>
          <cell r="P159">
            <v>0</v>
          </cell>
          <cell r="R159">
            <v>0</v>
          </cell>
          <cell r="T159">
            <v>0</v>
          </cell>
          <cell r="X159">
            <v>0</v>
          </cell>
          <cell r="Z159">
            <v>0</v>
          </cell>
          <cell r="AF159">
            <v>0</v>
          </cell>
          <cell r="AH159">
            <v>0</v>
          </cell>
          <cell r="AJ159">
            <v>0</v>
          </cell>
          <cell r="AL159">
            <v>0</v>
          </cell>
          <cell r="AN159">
            <v>0</v>
          </cell>
          <cell r="AP159">
            <v>0</v>
          </cell>
          <cell r="AR159">
            <v>0</v>
          </cell>
        </row>
        <row r="160">
          <cell r="B160">
            <v>987</v>
          </cell>
          <cell r="D160">
            <v>12867</v>
          </cell>
          <cell r="F160">
            <v>1098</v>
          </cell>
          <cell r="H160">
            <v>19963</v>
          </cell>
          <cell r="J160">
            <v>372</v>
          </cell>
          <cell r="L160">
            <v>346</v>
          </cell>
          <cell r="N160">
            <v>658</v>
          </cell>
          <cell r="P160">
            <v>0</v>
          </cell>
          <cell r="R160">
            <v>0</v>
          </cell>
          <cell r="T160">
            <v>0</v>
          </cell>
          <cell r="X160">
            <v>0</v>
          </cell>
          <cell r="Z160">
            <v>0</v>
          </cell>
          <cell r="AF160">
            <v>0</v>
          </cell>
          <cell r="AH160">
            <v>0</v>
          </cell>
          <cell r="AJ160">
            <v>0</v>
          </cell>
          <cell r="AL160">
            <v>0</v>
          </cell>
          <cell r="AN160">
            <v>0</v>
          </cell>
          <cell r="AP160">
            <v>0</v>
          </cell>
          <cell r="AR160">
            <v>0</v>
          </cell>
        </row>
        <row r="161">
          <cell r="B161">
            <v>939</v>
          </cell>
          <cell r="D161">
            <v>8362</v>
          </cell>
          <cell r="F161">
            <v>609</v>
          </cell>
          <cell r="H161">
            <v>17763</v>
          </cell>
          <cell r="J161">
            <v>231</v>
          </cell>
          <cell r="L161">
            <v>246</v>
          </cell>
          <cell r="N161">
            <v>450</v>
          </cell>
          <cell r="P161">
            <v>0</v>
          </cell>
          <cell r="R161">
            <v>0</v>
          </cell>
          <cell r="T161">
            <v>0</v>
          </cell>
          <cell r="X161">
            <v>0</v>
          </cell>
          <cell r="Z161">
            <v>0</v>
          </cell>
          <cell r="AF161">
            <v>0</v>
          </cell>
          <cell r="AH161">
            <v>0</v>
          </cell>
          <cell r="AJ161">
            <v>0</v>
          </cell>
          <cell r="AL161">
            <v>0</v>
          </cell>
          <cell r="AN161">
            <v>0</v>
          </cell>
          <cell r="AP161">
            <v>0</v>
          </cell>
          <cell r="AR161">
            <v>0</v>
          </cell>
        </row>
        <row r="162">
          <cell r="B162">
            <v>1002</v>
          </cell>
          <cell r="D162">
            <v>8281</v>
          </cell>
          <cell r="F162">
            <v>545</v>
          </cell>
          <cell r="H162">
            <v>18788</v>
          </cell>
          <cell r="J162">
            <v>289</v>
          </cell>
          <cell r="L162">
            <v>289</v>
          </cell>
          <cell r="N162">
            <v>509</v>
          </cell>
          <cell r="P162">
            <v>0</v>
          </cell>
          <cell r="R162">
            <v>0</v>
          </cell>
          <cell r="T162">
            <v>0</v>
          </cell>
          <cell r="X162">
            <v>0</v>
          </cell>
          <cell r="Z162">
            <v>0</v>
          </cell>
          <cell r="AF162">
            <v>0</v>
          </cell>
          <cell r="AH162">
            <v>0</v>
          </cell>
          <cell r="AJ162">
            <v>0</v>
          </cell>
          <cell r="AL162">
            <v>0</v>
          </cell>
          <cell r="AN162">
            <v>0</v>
          </cell>
          <cell r="AP162">
            <v>0</v>
          </cell>
          <cell r="AR162">
            <v>0</v>
          </cell>
        </row>
        <row r="163">
          <cell r="B163">
            <v>1161</v>
          </cell>
          <cell r="D163">
            <v>8894</v>
          </cell>
          <cell r="F163">
            <v>814</v>
          </cell>
          <cell r="H163">
            <v>22094</v>
          </cell>
          <cell r="J163">
            <v>311</v>
          </cell>
          <cell r="L163">
            <v>199</v>
          </cell>
          <cell r="N163">
            <v>489</v>
          </cell>
          <cell r="P163">
            <v>0</v>
          </cell>
          <cell r="R163">
            <v>0</v>
          </cell>
          <cell r="T163">
            <v>0</v>
          </cell>
          <cell r="X163">
            <v>0</v>
          </cell>
          <cell r="Z163">
            <v>0</v>
          </cell>
          <cell r="AF163">
            <v>0</v>
          </cell>
          <cell r="AH163">
            <v>0</v>
          </cell>
          <cell r="AJ163">
            <v>0</v>
          </cell>
          <cell r="AL163">
            <v>0</v>
          </cell>
          <cell r="AN163">
            <v>0</v>
          </cell>
          <cell r="AP163">
            <v>0</v>
          </cell>
          <cell r="AR163">
            <v>0</v>
          </cell>
        </row>
        <row r="164">
          <cell r="B164">
            <v>1024</v>
          </cell>
          <cell r="D164">
            <v>8760</v>
          </cell>
          <cell r="F164">
            <v>753</v>
          </cell>
          <cell r="H164">
            <v>18982</v>
          </cell>
          <cell r="J164">
            <v>219</v>
          </cell>
          <cell r="L164">
            <v>241</v>
          </cell>
          <cell r="N164">
            <v>419</v>
          </cell>
          <cell r="P164">
            <v>0</v>
          </cell>
          <cell r="R164">
            <v>0</v>
          </cell>
          <cell r="T164">
            <v>0</v>
          </cell>
          <cell r="X164">
            <v>0</v>
          </cell>
          <cell r="Z164">
            <v>0</v>
          </cell>
          <cell r="AF164">
            <v>0</v>
          </cell>
          <cell r="AH164">
            <v>0</v>
          </cell>
          <cell r="AJ164">
            <v>0</v>
          </cell>
          <cell r="AL164">
            <v>0</v>
          </cell>
          <cell r="AN164">
            <v>0</v>
          </cell>
          <cell r="AP164">
            <v>0</v>
          </cell>
          <cell r="AR164">
            <v>0</v>
          </cell>
        </row>
        <row r="165">
          <cell r="B165">
            <v>1017</v>
          </cell>
          <cell r="D165">
            <v>11540</v>
          </cell>
          <cell r="F165">
            <v>815</v>
          </cell>
          <cell r="H165">
            <v>20606</v>
          </cell>
          <cell r="J165">
            <v>337</v>
          </cell>
          <cell r="L165">
            <v>247</v>
          </cell>
          <cell r="N165">
            <v>468</v>
          </cell>
          <cell r="P165">
            <v>0</v>
          </cell>
          <cell r="R165">
            <v>0</v>
          </cell>
          <cell r="T165">
            <v>0</v>
          </cell>
          <cell r="X165">
            <v>0</v>
          </cell>
          <cell r="Z165">
            <v>0</v>
          </cell>
          <cell r="AF165">
            <v>0</v>
          </cell>
          <cell r="AH165">
            <v>0</v>
          </cell>
          <cell r="AJ165">
            <v>0</v>
          </cell>
          <cell r="AL165">
            <v>0</v>
          </cell>
          <cell r="AN165">
            <v>0</v>
          </cell>
          <cell r="AP165">
            <v>0</v>
          </cell>
          <cell r="AR165">
            <v>0</v>
          </cell>
        </row>
      </sheetData>
      <sheetData sheetId="5"/>
      <sheetData sheetId="6">
        <row r="148">
          <cell r="B148">
            <v>2111</v>
          </cell>
          <cell r="D148">
            <v>2411</v>
          </cell>
          <cell r="F148">
            <v>6179</v>
          </cell>
          <cell r="J148">
            <v>1402</v>
          </cell>
        </row>
        <row r="149">
          <cell r="B149">
            <v>2242</v>
          </cell>
          <cell r="D149">
            <v>1442</v>
          </cell>
          <cell r="F149">
            <v>5719</v>
          </cell>
          <cell r="J149">
            <v>1206</v>
          </cell>
        </row>
        <row r="150">
          <cell r="B150">
            <v>1762</v>
          </cell>
          <cell r="D150">
            <v>1626</v>
          </cell>
          <cell r="F150">
            <v>5550</v>
          </cell>
          <cell r="J150">
            <v>1187</v>
          </cell>
        </row>
        <row r="151">
          <cell r="B151">
            <v>1652</v>
          </cell>
          <cell r="D151">
            <v>1454</v>
          </cell>
          <cell r="F151">
            <v>5529</v>
          </cell>
          <cell r="J151">
            <v>1305</v>
          </cell>
        </row>
        <row r="152">
          <cell r="B152">
            <v>1947</v>
          </cell>
          <cell r="D152">
            <v>1731</v>
          </cell>
          <cell r="F152">
            <v>5574</v>
          </cell>
          <cell r="J152">
            <v>1319</v>
          </cell>
        </row>
        <row r="153">
          <cell r="B153">
            <v>2321</v>
          </cell>
          <cell r="D153">
            <v>2536</v>
          </cell>
          <cell r="F153">
            <v>6442</v>
          </cell>
          <cell r="J153">
            <v>1366</v>
          </cell>
        </row>
        <row r="154">
          <cell r="B154">
            <v>2347</v>
          </cell>
          <cell r="D154">
            <v>2756</v>
          </cell>
          <cell r="F154">
            <v>6584</v>
          </cell>
          <cell r="J154">
            <v>1424</v>
          </cell>
        </row>
        <row r="155">
          <cell r="B155">
            <v>2537</v>
          </cell>
          <cell r="D155">
            <v>3384</v>
          </cell>
          <cell r="F155">
            <v>7505</v>
          </cell>
          <cell r="J155">
            <v>1534</v>
          </cell>
        </row>
        <row r="156">
          <cell r="B156">
            <v>1246</v>
          </cell>
          <cell r="D156">
            <v>4859</v>
          </cell>
          <cell r="F156">
            <v>17374</v>
          </cell>
          <cell r="J156">
            <v>1711</v>
          </cell>
        </row>
        <row r="157">
          <cell r="B157">
            <v>1140</v>
          </cell>
          <cell r="D157">
            <v>4353</v>
          </cell>
          <cell r="F157">
            <v>9905</v>
          </cell>
          <cell r="J157">
            <v>1503</v>
          </cell>
        </row>
        <row r="158">
          <cell r="B158">
            <v>2018</v>
          </cell>
          <cell r="D158">
            <v>3951</v>
          </cell>
          <cell r="F158">
            <v>8494</v>
          </cell>
          <cell r="J158">
            <v>1375</v>
          </cell>
        </row>
        <row r="159">
          <cell r="B159">
            <v>2560</v>
          </cell>
          <cell r="D159">
            <v>3462</v>
          </cell>
          <cell r="F159">
            <v>7509</v>
          </cell>
          <cell r="J159">
            <v>1346</v>
          </cell>
        </row>
        <row r="160">
          <cell r="B160">
            <v>1545</v>
          </cell>
          <cell r="D160">
            <v>3815</v>
          </cell>
          <cell r="F160">
            <v>9315</v>
          </cell>
          <cell r="J160">
            <v>1471</v>
          </cell>
        </row>
        <row r="161">
          <cell r="B161">
            <v>2106</v>
          </cell>
          <cell r="D161">
            <v>1513</v>
          </cell>
          <cell r="F161">
            <v>6055</v>
          </cell>
          <cell r="J161">
            <v>997</v>
          </cell>
        </row>
        <row r="162">
          <cell r="B162">
            <v>2026</v>
          </cell>
          <cell r="D162">
            <v>1508</v>
          </cell>
          <cell r="F162">
            <v>6003</v>
          </cell>
          <cell r="J162">
            <v>1085</v>
          </cell>
        </row>
        <row r="163">
          <cell r="B163">
            <v>1847</v>
          </cell>
          <cell r="D163">
            <v>2003</v>
          </cell>
          <cell r="F163">
            <v>6442</v>
          </cell>
          <cell r="J163">
            <v>1262</v>
          </cell>
        </row>
        <row r="164">
          <cell r="B164">
            <v>2276</v>
          </cell>
          <cell r="D164">
            <v>1733</v>
          </cell>
          <cell r="F164">
            <v>6144</v>
          </cell>
          <cell r="J164">
            <v>933</v>
          </cell>
        </row>
        <row r="165">
          <cell r="B165">
            <v>2297</v>
          </cell>
          <cell r="D165">
            <v>3494</v>
          </cell>
          <cell r="F165">
            <v>7081</v>
          </cell>
          <cell r="J165">
            <v>1212</v>
          </cell>
        </row>
      </sheetData>
      <sheetData sheetId="7"/>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E6924E-415E-40C9-87B8-35097C1290CF}">
  <sheetPr codeName="Sheet1">
    <pageSetUpPr fitToPage="1"/>
  </sheetPr>
  <dimension ref="A1:AA130"/>
  <sheetViews>
    <sheetView tabSelected="1" view="pageBreakPreview" zoomScale="70" zoomScaleNormal="75" zoomScaleSheetLayoutView="70" workbookViewId="0">
      <selection activeCell="M8" sqref="M8"/>
    </sheetView>
  </sheetViews>
  <sheetFormatPr defaultColWidth="11.42578125" defaultRowHeight="12.75"/>
  <cols>
    <col min="1" max="1" width="9" style="12" customWidth="1"/>
    <col min="2" max="2" width="14.28515625" style="5" customWidth="1"/>
    <col min="3" max="3" width="33.140625" style="5" customWidth="1"/>
    <col min="4" max="4" width="25.28515625" style="10" customWidth="1"/>
    <col min="5" max="6" width="25.140625" style="10" customWidth="1"/>
    <col min="7" max="7" width="11.140625" style="10" customWidth="1"/>
    <col min="8" max="10" width="25.140625" style="10" customWidth="1"/>
    <col min="11" max="11" width="9" style="20" customWidth="1"/>
    <col min="12" max="12" width="10.140625" style="5" customWidth="1"/>
    <col min="13" max="13" width="23.42578125" style="5" bestFit="1" customWidth="1"/>
    <col min="14" max="14" width="10.5703125" style="5" bestFit="1" customWidth="1"/>
    <col min="15" max="15" width="2.28515625" style="5" customWidth="1"/>
    <col min="16" max="16" width="11.42578125" style="5"/>
    <col min="17" max="17" width="15.7109375" style="165" bestFit="1" customWidth="1"/>
    <col min="18" max="18" width="15.7109375" style="166" bestFit="1" customWidth="1"/>
    <col min="19" max="19" width="16.42578125" style="166" bestFit="1" customWidth="1"/>
    <col min="20" max="20" width="17.42578125" style="166" bestFit="1" customWidth="1"/>
    <col min="21" max="21" width="12.85546875" style="5" customWidth="1"/>
    <col min="22" max="22" width="21.28515625" style="5" customWidth="1"/>
    <col min="23" max="23" width="16.42578125" style="5" customWidth="1"/>
    <col min="24" max="24" width="22.85546875" style="5" customWidth="1"/>
    <col min="25" max="25" width="18.7109375" style="5" customWidth="1"/>
    <col min="26" max="26" width="20.28515625" style="5" customWidth="1"/>
    <col min="27" max="16384" width="11.42578125" style="5"/>
  </cols>
  <sheetData>
    <row r="1" spans="2:20" ht="87" customHeight="1">
      <c r="B1" s="3"/>
      <c r="C1" s="3"/>
      <c r="D1" s="4"/>
      <c r="E1" s="4"/>
      <c r="F1" s="4"/>
      <c r="G1" s="4"/>
      <c r="H1" s="4"/>
      <c r="I1" s="4"/>
      <c r="J1" s="4"/>
    </row>
    <row r="2" spans="2:20" ht="30" customHeight="1">
      <c r="B2" s="12"/>
      <c r="C2" s="12"/>
      <c r="D2" s="13"/>
      <c r="E2" s="13"/>
      <c r="F2" s="13"/>
      <c r="G2" s="13"/>
      <c r="H2" s="56"/>
      <c r="I2" s="56"/>
      <c r="J2" s="56"/>
      <c r="K2" s="56"/>
    </row>
    <row r="3" spans="2:20" ht="12.75" customHeight="1">
      <c r="B3" s="22"/>
      <c r="C3" s="22"/>
      <c r="D3" s="21"/>
      <c r="E3" s="4"/>
      <c r="F3" s="4"/>
      <c r="G3" s="4"/>
      <c r="H3" s="4"/>
      <c r="I3" s="4"/>
      <c r="J3" s="4"/>
    </row>
    <row r="4" spans="2:20" ht="33">
      <c r="B4" s="243"/>
      <c r="C4" s="243"/>
      <c r="D4" s="243"/>
      <c r="E4" s="243"/>
      <c r="F4" s="243"/>
      <c r="G4" s="243"/>
      <c r="H4" s="4"/>
      <c r="I4" s="4"/>
      <c r="J4" s="4"/>
      <c r="S4" s="5"/>
      <c r="T4" s="5"/>
    </row>
    <row r="5" spans="2:20" ht="27.75">
      <c r="B5" s="23"/>
      <c r="C5" s="6"/>
      <c r="D5" s="13"/>
      <c r="E5" s="13"/>
      <c r="F5" s="24"/>
      <c r="G5" s="25"/>
      <c r="H5" s="4"/>
      <c r="I5" s="4"/>
      <c r="J5" s="4"/>
      <c r="S5" s="5"/>
      <c r="T5" s="5"/>
    </row>
    <row r="6" spans="2:20" ht="12" customHeight="1">
      <c r="B6" s="24"/>
      <c r="C6" s="25"/>
      <c r="D6" s="57"/>
      <c r="E6" s="13"/>
      <c r="F6" s="13"/>
      <c r="G6" s="13"/>
      <c r="H6" s="4"/>
      <c r="I6" s="4"/>
      <c r="J6" s="4"/>
      <c r="S6" s="5"/>
      <c r="T6" s="5"/>
    </row>
    <row r="7" spans="2:20">
      <c r="B7" s="12"/>
      <c r="C7" s="12"/>
      <c r="D7" s="57"/>
      <c r="E7" s="13"/>
      <c r="F7" s="13"/>
      <c r="G7" s="13"/>
      <c r="H7" s="4"/>
      <c r="I7" s="4"/>
      <c r="J7" s="4"/>
      <c r="M7" s="11"/>
      <c r="S7" s="5"/>
      <c r="T7" s="5"/>
    </row>
    <row r="8" spans="2:20" ht="105.75" customHeight="1">
      <c r="B8" s="12"/>
      <c r="C8" s="12"/>
      <c r="D8" s="24"/>
      <c r="E8" s="25"/>
      <c r="F8" s="12"/>
      <c r="G8" s="5"/>
      <c r="H8" s="13"/>
      <c r="I8" s="13"/>
      <c r="J8" s="13"/>
      <c r="M8" s="11"/>
      <c r="S8" s="5"/>
      <c r="T8" s="5"/>
    </row>
    <row r="9" spans="2:20" ht="12" customHeight="1">
      <c r="B9" s="121"/>
      <c r="C9" s="122"/>
      <c r="D9" s="123"/>
      <c r="E9" s="124"/>
      <c r="F9" s="121"/>
      <c r="G9" s="122"/>
      <c r="H9" s="123"/>
      <c r="I9" s="123"/>
      <c r="J9" s="123"/>
      <c r="M9" s="11"/>
    </row>
    <row r="10" spans="2:20" ht="18" hidden="1">
      <c r="B10" s="124"/>
      <c r="C10" s="124"/>
      <c r="D10" s="125"/>
      <c r="E10" s="125"/>
      <c r="F10" s="125"/>
      <c r="G10" s="125"/>
      <c r="H10" s="125"/>
      <c r="I10" s="125"/>
      <c r="J10" s="125"/>
    </row>
    <row r="11" spans="2:20" ht="18" hidden="1">
      <c r="B11" s="124"/>
      <c r="C11" s="124"/>
      <c r="D11" s="125"/>
      <c r="E11" s="126"/>
      <c r="F11" s="125"/>
      <c r="G11" s="125"/>
      <c r="H11" s="125"/>
      <c r="I11" s="125"/>
      <c r="J11" s="125"/>
    </row>
    <row r="12" spans="2:20" ht="18" hidden="1">
      <c r="B12" s="124"/>
      <c r="C12" s="124"/>
      <c r="D12" s="125"/>
      <c r="E12" s="126"/>
      <c r="F12" s="125"/>
      <c r="G12" s="125"/>
      <c r="H12" s="125"/>
      <c r="I12" s="125"/>
      <c r="J12" s="125"/>
    </row>
    <row r="13" spans="2:20" ht="18" hidden="1">
      <c r="B13" s="123"/>
      <c r="C13" s="123"/>
      <c r="D13" s="125"/>
      <c r="E13" s="126"/>
      <c r="F13" s="125"/>
      <c r="G13" s="125"/>
      <c r="H13" s="125"/>
      <c r="I13" s="125"/>
      <c r="J13" s="125"/>
    </row>
    <row r="14" spans="2:20" ht="18" hidden="1">
      <c r="B14" s="123"/>
      <c r="C14" s="123"/>
      <c r="D14" s="125"/>
      <c r="E14" s="126"/>
      <c r="F14" s="125"/>
      <c r="G14" s="125"/>
      <c r="H14" s="125"/>
      <c r="I14" s="125"/>
      <c r="J14" s="125"/>
    </row>
    <row r="15" spans="2:20" ht="18" hidden="1">
      <c r="B15" s="124"/>
      <c r="C15" s="124"/>
      <c r="D15" s="125"/>
      <c r="E15" s="125"/>
      <c r="F15" s="125"/>
      <c r="G15" s="125"/>
      <c r="H15" s="125"/>
      <c r="I15" s="125"/>
      <c r="J15" s="125"/>
    </row>
    <row r="16" spans="2:20" ht="18" hidden="1">
      <c r="B16" s="124"/>
      <c r="C16" s="124"/>
      <c r="D16" s="125"/>
      <c r="E16" s="125"/>
      <c r="F16" s="125"/>
      <c r="G16" s="125"/>
      <c r="H16" s="125"/>
      <c r="I16" s="125"/>
      <c r="J16" s="125"/>
    </row>
    <row r="17" spans="1:27" ht="18" hidden="1">
      <c r="B17" s="124"/>
      <c r="C17" s="124"/>
      <c r="D17" s="125"/>
      <c r="E17" s="125"/>
      <c r="F17" s="125"/>
      <c r="G17" s="125"/>
      <c r="H17" s="125"/>
      <c r="I17" s="125"/>
      <c r="J17" s="125"/>
    </row>
    <row r="18" spans="1:27" ht="18" hidden="1">
      <c r="B18" s="124"/>
      <c r="C18" s="124"/>
      <c r="D18" s="125"/>
      <c r="E18" s="125"/>
      <c r="F18" s="125"/>
      <c r="G18" s="125"/>
      <c r="H18" s="125"/>
      <c r="I18" s="125"/>
      <c r="J18" s="125"/>
    </row>
    <row r="19" spans="1:27" ht="20.100000000000001" customHeight="1">
      <c r="B19" s="242">
        <f>M23</f>
        <v>45901</v>
      </c>
      <c r="C19" s="242"/>
      <c r="D19" s="127" t="s">
        <v>15</v>
      </c>
      <c r="E19" s="127" t="s">
        <v>16</v>
      </c>
      <c r="F19" s="127" t="s">
        <v>17</v>
      </c>
      <c r="G19" s="127"/>
      <c r="H19" s="127" t="s">
        <v>18</v>
      </c>
      <c r="I19" s="127" t="s">
        <v>16</v>
      </c>
      <c r="J19" s="127" t="s">
        <v>17</v>
      </c>
      <c r="K19" s="58"/>
      <c r="L19" s="59"/>
      <c r="S19" s="167"/>
    </row>
    <row r="20" spans="1:27" ht="18">
      <c r="B20" s="242"/>
      <c r="C20" s="242"/>
      <c r="D20" s="127" t="s">
        <v>19</v>
      </c>
      <c r="E20" s="127" t="s">
        <v>166</v>
      </c>
      <c r="F20" s="127" t="s">
        <v>20</v>
      </c>
      <c r="G20" s="127"/>
      <c r="H20" s="127" t="s">
        <v>22</v>
      </c>
      <c r="I20" s="127" t="s">
        <v>22</v>
      </c>
      <c r="J20" s="127" t="s">
        <v>23</v>
      </c>
      <c r="K20" s="58"/>
      <c r="L20" s="59"/>
      <c r="N20" s="143"/>
    </row>
    <row r="21" spans="1:27" ht="21" customHeight="1">
      <c r="B21" s="128"/>
      <c r="C21" s="128"/>
      <c r="D21" s="129">
        <f>M23</f>
        <v>45901</v>
      </c>
      <c r="E21" s="130">
        <f>DATE(YEAR($D$21)-1,MONTH($D$21),DAY($D$21))</f>
        <v>45536</v>
      </c>
      <c r="F21" s="127"/>
      <c r="G21" s="127"/>
      <c r="H21" s="129">
        <f>D21</f>
        <v>45901</v>
      </c>
      <c r="I21" s="142">
        <f>E21</f>
        <v>45536</v>
      </c>
      <c r="J21" s="127" t="s">
        <v>24</v>
      </c>
      <c r="K21" s="58"/>
      <c r="L21" s="59"/>
    </row>
    <row r="22" spans="1:27" ht="8.1" customHeight="1">
      <c r="B22" s="128"/>
      <c r="C22" s="128"/>
      <c r="D22" s="129"/>
      <c r="E22" s="130"/>
      <c r="F22" s="127"/>
      <c r="G22" s="127"/>
      <c r="H22" s="127"/>
      <c r="I22" s="127"/>
      <c r="J22" s="127"/>
      <c r="K22" s="58"/>
      <c r="L22" s="59"/>
    </row>
    <row r="23" spans="1:27" s="80" customFormat="1" ht="42.95" customHeight="1">
      <c r="A23" s="77"/>
      <c r="B23" s="113" t="s">
        <v>25</v>
      </c>
      <c r="C23" s="113"/>
      <c r="D23" s="89"/>
      <c r="E23" s="89"/>
      <c r="F23" s="89"/>
      <c r="G23" s="89"/>
      <c r="H23" s="89"/>
      <c r="I23" s="89"/>
      <c r="J23" s="89"/>
      <c r="K23" s="78"/>
      <c r="L23" s="70" t="s">
        <v>35</v>
      </c>
      <c r="M23" s="146">
        <f>'All Data'!D2</f>
        <v>45901</v>
      </c>
      <c r="N23" s="146">
        <f>'All Data'!D3</f>
        <v>45536</v>
      </c>
      <c r="Q23" s="168" t="s">
        <v>171</v>
      </c>
      <c r="R23" s="168" t="s">
        <v>172</v>
      </c>
      <c r="S23" s="168" t="s">
        <v>175</v>
      </c>
      <c r="T23" s="168" t="s">
        <v>176</v>
      </c>
      <c r="U23" s="152"/>
      <c r="V23" s="162" t="s">
        <v>173</v>
      </c>
      <c r="W23" s="163">
        <f>N23</f>
        <v>45536</v>
      </c>
      <c r="X23" s="162" t="s">
        <v>174</v>
      </c>
      <c r="Y23" s="162" t="s">
        <v>177</v>
      </c>
      <c r="Z23" s="164" t="s">
        <v>178</v>
      </c>
      <c r="AA23" s="70"/>
    </row>
    <row r="24" spans="1:27" s="80" customFormat="1" ht="30" customHeight="1">
      <c r="A24" s="77"/>
      <c r="B24" s="99" t="s">
        <v>13</v>
      </c>
      <c r="C24" s="99"/>
      <c r="D24" s="108">
        <f>INDEX('All Data'!$1:$1048576,MATCH('Marketing Copy'!M$23,'All Data'!$C:$C,0),MATCH($L24,'All Data'!$7:$7,0))+Q24</f>
        <v>68690</v>
      </c>
      <c r="E24" s="108">
        <f>INDEX('All Data'!$1:$1048576,MATCH('Marketing Copy'!N$23,'All Data'!$C:$C,0),MATCH($L24,'All Data'!$7:$7,0))+R24</f>
        <v>63465</v>
      </c>
      <c r="F24" s="101">
        <f>IF(E24=0,"",D24/E24-1)</f>
        <v>8.2328842669187718E-2</v>
      </c>
      <c r="G24" s="101"/>
      <c r="H24" s="108">
        <f>INDEX('All Data'!$1:$1048576,MATCH('Marketing Copy'!M$23,'All Data'!$C:$C,0),MATCH($O24,'All Data'!$7:$7,0))+S24</f>
        <v>815722</v>
      </c>
      <c r="I24" s="108">
        <f>INDEX('All Data'!$1:$1048576,MATCH('Marketing Copy'!N$23,'All Data'!$C:$C,0),MATCH($O24,'All Data'!$7:$7,0))+T24</f>
        <v>776462</v>
      </c>
      <c r="J24" s="101">
        <f>IF(I24=0,"",H24/I24-1)</f>
        <v>5.0562680466011312E-2</v>
      </c>
      <c r="K24" s="78"/>
      <c r="L24" s="81" t="s">
        <v>62</v>
      </c>
      <c r="M24" s="82" t="s">
        <v>68</v>
      </c>
      <c r="O24" s="82" t="s">
        <v>65</v>
      </c>
      <c r="Q24" s="169"/>
      <c r="R24" s="170"/>
      <c r="S24" s="171"/>
      <c r="T24" s="170">
        <v>280</v>
      </c>
      <c r="U24" s="147"/>
      <c r="V24" s="148">
        <v>639052</v>
      </c>
      <c r="W24" s="149">
        <v>37776</v>
      </c>
      <c r="X24" s="150">
        <f>V24-W24+D24</f>
        <v>669966</v>
      </c>
      <c r="Y24" s="151">
        <f>H24-X24</f>
        <v>145756</v>
      </c>
      <c r="Z24" s="149">
        <f>E24-W24</f>
        <v>25689</v>
      </c>
    </row>
    <row r="25" spans="1:27" s="80" customFormat="1" ht="30" customHeight="1">
      <c r="A25" s="77"/>
      <c r="B25" s="96" t="s">
        <v>14</v>
      </c>
      <c r="C25" s="96"/>
      <c r="D25" s="109">
        <f>INDEX('All Data'!$1:$1048576,MATCH('Marketing Copy'!M$23,'All Data'!$C:$C,0),MATCH($L25,'All Data'!$7:$7,0))+Q25</f>
        <v>372556</v>
      </c>
      <c r="E25" s="109">
        <f>INDEX('All Data'!1:1048576,MATCH('Marketing Copy'!N$23,'All Data'!$C:$C,0),MATCH($L25,'All Data'!$7:$7,0))+R25</f>
        <v>373023</v>
      </c>
      <c r="F25" s="98">
        <f>IF(E25=0,"",D25/E25-1)</f>
        <v>-1.2519335268871279E-3</v>
      </c>
      <c r="G25" s="98"/>
      <c r="H25" s="109">
        <f>INDEX('All Data'!1:1048576,MATCH('Marketing Copy'!M$23,'All Data'!$C:$C,0),MATCH($O25,'All Data'!$7:$7,0))+S25</f>
        <v>4420369</v>
      </c>
      <c r="I25" s="109">
        <f>INDEX('All Data'!$1:$1048576,MATCH('Marketing Copy'!N$23,'All Data'!$C:$C,0),MATCH($O25,'All Data'!$7:$7,0))+T25</f>
        <v>4609276</v>
      </c>
      <c r="J25" s="98">
        <f>IF(I25=0,"",H25/I25-1)</f>
        <v>-4.0984093814299682E-2</v>
      </c>
      <c r="K25" s="78"/>
      <c r="L25" s="81" t="s">
        <v>71</v>
      </c>
      <c r="M25" s="82" t="s">
        <v>77</v>
      </c>
      <c r="O25" s="82" t="s">
        <v>74</v>
      </c>
      <c r="Q25" s="169"/>
      <c r="R25" s="172"/>
      <c r="S25" s="187"/>
      <c r="T25" s="172"/>
      <c r="U25" s="149"/>
      <c r="V25" s="148">
        <v>4774264</v>
      </c>
      <c r="W25" s="149">
        <v>392152</v>
      </c>
      <c r="X25" s="150">
        <f>V25-W25+D25</f>
        <v>4754668</v>
      </c>
      <c r="Y25" s="151">
        <f>H25-X25</f>
        <v>-334299</v>
      </c>
      <c r="Z25" s="149">
        <f>E25-W25</f>
        <v>-19129</v>
      </c>
    </row>
    <row r="26" spans="1:27" s="80" customFormat="1" ht="30" customHeight="1">
      <c r="A26" s="77"/>
      <c r="B26" s="104" t="s">
        <v>36</v>
      </c>
      <c r="C26" s="104"/>
      <c r="D26" s="107">
        <f>SUM(D24:D25)</f>
        <v>441246</v>
      </c>
      <c r="E26" s="107">
        <f>SUM(E24:E25)</f>
        <v>436488</v>
      </c>
      <c r="F26" s="106">
        <f>IF(E26=0,"",D26/E26-1)</f>
        <v>1.0900643316654746E-2</v>
      </c>
      <c r="G26" s="106"/>
      <c r="H26" s="107">
        <f>SUM(H24:H25)</f>
        <v>5236091</v>
      </c>
      <c r="I26" s="107">
        <f>SUM(I24:I25)</f>
        <v>5385738</v>
      </c>
      <c r="J26" s="106">
        <f>IF(I26=0,"",H26/I26-1)</f>
        <v>-2.7785792773432405E-2</v>
      </c>
      <c r="K26" s="78"/>
      <c r="L26" s="79"/>
      <c r="Q26" s="173"/>
      <c r="R26" s="174"/>
      <c r="S26" s="174"/>
      <c r="T26" s="175"/>
      <c r="U26" s="147"/>
      <c r="V26" s="150">
        <f>SUM(V24:V25)</f>
        <v>5413316</v>
      </c>
      <c r="W26" s="150">
        <f>SUM(W24:W25)</f>
        <v>429928</v>
      </c>
      <c r="X26" s="150">
        <f>V26-W26+D26</f>
        <v>5424634</v>
      </c>
      <c r="Y26" s="147"/>
      <c r="Z26" s="147"/>
    </row>
    <row r="27" spans="1:27" s="80" customFormat="1" ht="30" customHeight="1">
      <c r="A27" s="77"/>
      <c r="B27" s="92"/>
      <c r="C27" s="92"/>
      <c r="D27" s="95"/>
      <c r="E27" s="95"/>
      <c r="F27" s="93"/>
      <c r="G27" s="93"/>
      <c r="H27" s="95"/>
      <c r="I27" s="95"/>
      <c r="J27" s="93"/>
      <c r="K27" s="78"/>
      <c r="L27" s="79"/>
      <c r="O27" s="82"/>
      <c r="Q27" s="173"/>
      <c r="R27" s="175"/>
      <c r="S27" s="175"/>
      <c r="T27" s="175"/>
      <c r="U27" s="147"/>
      <c r="V27" s="147"/>
      <c r="W27" s="147"/>
      <c r="X27" s="147"/>
      <c r="Y27" s="147"/>
      <c r="Z27" s="147"/>
    </row>
    <row r="28" spans="1:27" s="80" customFormat="1" ht="30" customHeight="1">
      <c r="A28" s="77"/>
      <c r="B28" s="92"/>
      <c r="C28" s="92"/>
      <c r="D28" s="95"/>
      <c r="E28" s="95"/>
      <c r="F28" s="93"/>
      <c r="G28" s="93"/>
      <c r="H28" s="95"/>
      <c r="I28" s="95"/>
      <c r="J28" s="93"/>
      <c r="K28" s="78"/>
      <c r="L28" s="79"/>
      <c r="Q28" s="173"/>
      <c r="R28" s="175"/>
      <c r="S28" s="175"/>
      <c r="T28" s="175"/>
      <c r="U28" s="147"/>
      <c r="V28" s="147"/>
      <c r="W28" s="147"/>
      <c r="X28" s="147"/>
      <c r="Y28" s="147"/>
      <c r="Z28" s="147"/>
    </row>
    <row r="29" spans="1:27" s="80" customFormat="1" ht="42.95" customHeight="1">
      <c r="A29" s="77"/>
      <c r="B29" s="113" t="s">
        <v>37</v>
      </c>
      <c r="C29" s="113"/>
      <c r="D29" s="114"/>
      <c r="E29" s="114"/>
      <c r="F29" s="115" t="str">
        <f>IF(E29=0,"",D29/E29-1)</f>
        <v/>
      </c>
      <c r="G29" s="115"/>
      <c r="H29" s="114"/>
      <c r="I29" s="114"/>
      <c r="J29" s="115" t="str">
        <f>IF(I29=0,"",H29/I29-1)</f>
        <v/>
      </c>
      <c r="K29" s="78"/>
      <c r="L29" s="79"/>
      <c r="Q29" s="217"/>
      <c r="R29" s="224"/>
      <c r="S29" s="224"/>
      <c r="T29" s="224"/>
      <c r="U29" s="224"/>
      <c r="V29" s="147"/>
      <c r="W29" s="147"/>
      <c r="X29" s="147"/>
      <c r="Y29" s="147"/>
      <c r="Z29" s="147"/>
    </row>
    <row r="30" spans="1:27" s="80" customFormat="1" ht="30" customHeight="1">
      <c r="A30" s="77"/>
      <c r="B30" s="99" t="s">
        <v>0</v>
      </c>
      <c r="C30" s="99"/>
      <c r="D30" s="108">
        <f>INDEX('All Data'!1:1048576,MATCH('Marketing Copy'!M$23,'All Data'!$C:$C,0),MATCH($L30,'All Data'!$7:$7,0))+Q30</f>
        <v>464</v>
      </c>
      <c r="E30" s="108">
        <f>INDEX('All Data'!1:1048576,MATCH('Marketing Copy'!N$23,'All Data'!$C:$C,0),MATCH($L30,'All Data'!$7:$7,0))+R30</f>
        <v>447</v>
      </c>
      <c r="F30" s="101">
        <f>IF(E30=0,"",D30/E30-1)</f>
        <v>3.8031319910514449E-2</v>
      </c>
      <c r="G30" s="101"/>
      <c r="H30" s="108">
        <f>INDEX('All Data'!1:1048576,MATCH('Marketing Copy'!M$23,'All Data'!$C:$C,0),MATCH($O30,'All Data'!$7:$7,0))+S30</f>
        <v>5579</v>
      </c>
      <c r="I30" s="108">
        <f>INDEX('All Data'!$1:$1048576,MATCH('Marketing Copy'!N$23,'All Data'!$C:$C,0),MATCH($O30,'All Data'!$7:$7,0))+T30</f>
        <v>5498</v>
      </c>
      <c r="J30" s="101">
        <f>IF(I30=0,"",H30/I30-1)</f>
        <v>1.4732630047289863E-2</v>
      </c>
      <c r="K30" s="78"/>
      <c r="L30" s="81" t="s">
        <v>63</v>
      </c>
      <c r="M30" s="82" t="s">
        <v>69</v>
      </c>
      <c r="O30" s="82" t="s">
        <v>66</v>
      </c>
      <c r="Q30" s="225"/>
      <c r="R30" s="226"/>
      <c r="S30" s="226"/>
      <c r="T30" s="226">
        <v>3</v>
      </c>
      <c r="U30" s="224"/>
      <c r="V30" s="147">
        <v>4422</v>
      </c>
      <c r="W30" s="149">
        <v>251</v>
      </c>
      <c r="X30" s="150">
        <f>V30-W30+D30</f>
        <v>4635</v>
      </c>
      <c r="Y30" s="151">
        <f>H30-X30</f>
        <v>944</v>
      </c>
      <c r="Z30" s="149">
        <f>E30-W30</f>
        <v>196</v>
      </c>
    </row>
    <row r="31" spans="1:27" s="80" customFormat="1" ht="30" customHeight="1">
      <c r="A31" s="77"/>
      <c r="B31" s="96" t="s">
        <v>1</v>
      </c>
      <c r="C31" s="96"/>
      <c r="D31" s="109">
        <f>INDEX('All Data'!1:1048576,MATCH('Marketing Copy'!M$23,'All Data'!$C:$C,0),MATCH($L31,'All Data'!$7:$7,0))+Q31</f>
        <v>5272</v>
      </c>
      <c r="E31" s="109">
        <f>INDEX('All Data'!1:1048576,MATCH('Marketing Copy'!N$23,'All Data'!$C:$C,0),MATCH($L31,'All Data'!$7:$7,0))+R31</f>
        <v>5399</v>
      </c>
      <c r="F31" s="98">
        <f>IF(E31=0,"",D31/E31-1)</f>
        <v>-2.3522874606408561E-2</v>
      </c>
      <c r="G31" s="98"/>
      <c r="H31" s="109">
        <f>INDEX('All Data'!1:1048576,MATCH('Marketing Copy'!M$23,'All Data'!$C:$C,0),MATCH($O31,'All Data'!$7:$7,0))+S31</f>
        <v>65746</v>
      </c>
      <c r="I31" s="109">
        <f>INDEX('All Data'!$1:$1048576,MATCH('Marketing Copy'!N$23,'All Data'!$C:$C,0),MATCH($O31,'All Data'!$7:$7,0))+T31</f>
        <v>65843</v>
      </c>
      <c r="J31" s="98">
        <f>IF(I31=0,"",H31/I31-1)</f>
        <v>-1.4732014033382868E-3</v>
      </c>
      <c r="K31" s="78"/>
      <c r="L31" s="81" t="s">
        <v>72</v>
      </c>
      <c r="M31" s="82" t="s">
        <v>78</v>
      </c>
      <c r="O31" s="82" t="s">
        <v>75</v>
      </c>
      <c r="Q31" s="225"/>
      <c r="R31" s="226"/>
      <c r="S31" s="226"/>
      <c r="T31" s="226"/>
      <c r="U31" s="227"/>
      <c r="V31" s="150">
        <v>66859</v>
      </c>
      <c r="W31" s="149">
        <v>5531</v>
      </c>
      <c r="X31" s="150">
        <f>V31-W31+D31</f>
        <v>66600</v>
      </c>
      <c r="Y31" s="151">
        <f>H31-X31</f>
        <v>-854</v>
      </c>
      <c r="Z31" s="149">
        <f>E31-W31</f>
        <v>-132</v>
      </c>
    </row>
    <row r="32" spans="1:27" s="80" customFormat="1" ht="30" customHeight="1">
      <c r="A32" s="77"/>
      <c r="B32" s="104" t="s">
        <v>38</v>
      </c>
      <c r="C32" s="104"/>
      <c r="D32" s="107">
        <f>SUM(D30:D31)</f>
        <v>5736</v>
      </c>
      <c r="E32" s="107">
        <f>SUM(E30:E31)</f>
        <v>5846</v>
      </c>
      <c r="F32" s="106">
        <f>IF(E32=0,"",D32/E32-1)</f>
        <v>-1.881628463906948E-2</v>
      </c>
      <c r="G32" s="106"/>
      <c r="H32" s="107">
        <f>SUM(H30:H31)</f>
        <v>71325</v>
      </c>
      <c r="I32" s="107">
        <f>SUM(I30:I31)</f>
        <v>71341</v>
      </c>
      <c r="J32" s="106">
        <f>IF(I32=0,"",H32/I32-1)</f>
        <v>-2.2427496110233314E-4</v>
      </c>
      <c r="K32" s="78"/>
      <c r="L32" s="79"/>
      <c r="Q32" s="217"/>
      <c r="R32" s="224"/>
      <c r="S32" s="224"/>
      <c r="T32" s="224"/>
      <c r="U32" s="224"/>
      <c r="V32" s="147"/>
      <c r="W32" s="147"/>
      <c r="X32" s="147"/>
      <c r="Y32" s="147"/>
      <c r="Z32" s="147"/>
    </row>
    <row r="33" spans="1:26" s="80" customFormat="1" ht="30" customHeight="1">
      <c r="A33" s="77"/>
      <c r="B33" s="92"/>
      <c r="C33" s="92"/>
      <c r="D33" s="95"/>
      <c r="E33" s="95"/>
      <c r="F33" s="93"/>
      <c r="G33" s="93"/>
      <c r="H33" s="95"/>
      <c r="I33" s="95"/>
      <c r="J33" s="93"/>
      <c r="K33" s="78"/>
      <c r="L33" s="79"/>
      <c r="Q33" s="217"/>
      <c r="R33" s="224"/>
      <c r="S33" s="224"/>
      <c r="T33" s="224"/>
      <c r="U33" s="224"/>
      <c r="V33" s="147"/>
      <c r="W33" s="147"/>
      <c r="X33" s="147"/>
      <c r="Y33" s="147"/>
      <c r="Z33" s="147"/>
    </row>
    <row r="34" spans="1:26" s="80" customFormat="1" ht="30" customHeight="1">
      <c r="A34" s="77"/>
      <c r="B34" s="92"/>
      <c r="C34" s="92"/>
      <c r="D34" s="95"/>
      <c r="E34" s="95"/>
      <c r="F34" s="93"/>
      <c r="G34" s="93"/>
      <c r="H34" s="95"/>
      <c r="I34" s="95"/>
      <c r="J34" s="93"/>
      <c r="K34" s="78"/>
      <c r="L34" s="79"/>
      <c r="Q34" s="217"/>
      <c r="R34" s="224"/>
      <c r="S34" s="224"/>
      <c r="T34" s="224"/>
      <c r="U34" s="227"/>
      <c r="V34" s="147"/>
      <c r="W34" s="147"/>
      <c r="X34" s="147"/>
      <c r="Y34" s="147"/>
      <c r="Z34" s="147"/>
    </row>
    <row r="35" spans="1:26" s="80" customFormat="1" ht="42.95" customHeight="1">
      <c r="A35" s="77"/>
      <c r="B35" s="113" t="s">
        <v>39</v>
      </c>
      <c r="C35" s="113"/>
      <c r="D35" s="114"/>
      <c r="E35" s="114"/>
      <c r="F35" s="115" t="str">
        <f t="shared" ref="F35:F40" si="0">IF(E35=0,"",D35/E35-1)</f>
        <v/>
      </c>
      <c r="G35" s="115"/>
      <c r="H35" s="114"/>
      <c r="I35" s="114"/>
      <c r="J35" s="115" t="str">
        <f t="shared" ref="J35:J40" si="1">IF(I35=0,"",H35/I35-1)</f>
        <v/>
      </c>
      <c r="K35" s="78"/>
      <c r="L35" s="79"/>
      <c r="M35" s="87"/>
      <c r="Q35" s="228"/>
      <c r="R35" s="224"/>
      <c r="S35" s="224"/>
      <c r="T35" s="224"/>
      <c r="U35" s="224"/>
      <c r="V35" s="147"/>
      <c r="W35" s="147"/>
      <c r="X35" s="147"/>
      <c r="Y35" s="147"/>
      <c r="Z35" s="147"/>
    </row>
    <row r="36" spans="1:26" s="80" customFormat="1" ht="30" customHeight="1">
      <c r="A36" s="77"/>
      <c r="B36" s="99" t="s">
        <v>40</v>
      </c>
      <c r="C36" s="99"/>
      <c r="D36" s="108">
        <f>INDEX('All Data'!$1:$1048576,MATCH('Marketing Copy'!M$23,'All Data'!$C:$C,0),MATCH($L36,'All Data'!$7:$7,0))+Q36</f>
        <v>80948</v>
      </c>
      <c r="E36" s="108">
        <f>INDEX('All Data'!$1:$1048576,MATCH('Marketing Copy'!N$23,'All Data'!$C:$C,0),MATCH($L36,'All Data'!$7:$7,0))+R36</f>
        <v>74543</v>
      </c>
      <c r="F36" s="101">
        <f t="shared" si="0"/>
        <v>8.5923560897736895E-2</v>
      </c>
      <c r="G36" s="101"/>
      <c r="H36" s="108">
        <f>INDEX('All Data'!1:1048576,MATCH('Marketing Copy'!M$23,'All Data'!$C:$C,0),MATCH($O36,'All Data'!$7:$7,0))+S36</f>
        <v>976609</v>
      </c>
      <c r="I36" s="108">
        <f>INDEX('All Data'!$1:$1048576,MATCH('Marketing Copy'!N$23,'All Data'!$C:$C,0),MATCH($O36,'All Data'!$7:$7,0))+T36</f>
        <v>924680</v>
      </c>
      <c r="J36" s="101">
        <f t="shared" si="1"/>
        <v>5.6158887398883861E-2</v>
      </c>
      <c r="K36" s="78"/>
      <c r="L36" s="81" t="s">
        <v>64</v>
      </c>
      <c r="M36" s="82" t="s">
        <v>70</v>
      </c>
      <c r="O36" s="82" t="s">
        <v>67</v>
      </c>
      <c r="Q36" s="225"/>
      <c r="R36" s="170"/>
      <c r="S36" s="215"/>
      <c r="T36" s="229">
        <v>8227</v>
      </c>
      <c r="U36" s="147"/>
      <c r="V36" s="148">
        <v>754763</v>
      </c>
      <c r="W36" s="148">
        <v>43037</v>
      </c>
      <c r="X36" s="150">
        <f>V36-W36+D36</f>
        <v>792674</v>
      </c>
      <c r="Y36" s="151">
        <f>H36-X36</f>
        <v>183935</v>
      </c>
      <c r="Z36" s="149">
        <f>E36-W36</f>
        <v>31506</v>
      </c>
    </row>
    <row r="37" spans="1:26" s="80" customFormat="1" ht="30" customHeight="1">
      <c r="A37" s="77"/>
      <c r="B37" s="96" t="s">
        <v>41</v>
      </c>
      <c r="C37" s="96"/>
      <c r="D37" s="109">
        <f>INDEX('All Data'!$1:$1048576,MATCH('Marketing Copy'!M$23,'All Data'!$C:$C,0),MATCH($L37,'All Data'!$7:$7,0))+Q37</f>
        <v>439993</v>
      </c>
      <c r="E37" s="109">
        <f>INDEX('All Data'!$1:$1048576,MATCH('Marketing Copy'!N$23,'All Data'!$C:$C,0),MATCH($L37,'All Data'!$7:$7,0))+R37</f>
        <v>462438</v>
      </c>
      <c r="F37" s="98">
        <f t="shared" si="0"/>
        <v>-4.853623620896208E-2</v>
      </c>
      <c r="G37" s="98"/>
      <c r="H37" s="109">
        <f>INDEX('All Data'!1:1048576,MATCH('Marketing Copy'!M$23,'All Data'!$C:$C,0),MATCH($O37,'All Data'!$7:$7,0))+S37</f>
        <v>5436288</v>
      </c>
      <c r="I37" s="109">
        <f>INDEX('All Data'!$1:$1048576,MATCH('Marketing Copy'!N$23,'All Data'!$C:$C,0),MATCH($O37,'All Data'!$7:$7,0))+T37</f>
        <v>5646138</v>
      </c>
      <c r="J37" s="98">
        <f t="shared" si="1"/>
        <v>-3.7166998043618449E-2</v>
      </c>
      <c r="K37" s="78"/>
      <c r="L37" s="81" t="s">
        <v>73</v>
      </c>
      <c r="M37" s="82" t="s">
        <v>79</v>
      </c>
      <c r="O37" s="82" t="s">
        <v>76</v>
      </c>
      <c r="Q37" s="225"/>
      <c r="R37" s="170"/>
      <c r="S37" s="215"/>
      <c r="T37" s="230">
        <v>36</v>
      </c>
      <c r="U37" s="149"/>
      <c r="V37" s="148">
        <v>5729361</v>
      </c>
      <c r="W37" s="148">
        <v>486236</v>
      </c>
      <c r="X37" s="150">
        <f>V37-W37+D37</f>
        <v>5683118</v>
      </c>
      <c r="Y37" s="151">
        <f>H37-X37</f>
        <v>-246830</v>
      </c>
      <c r="Z37" s="149">
        <f>E37-W37</f>
        <v>-23798</v>
      </c>
    </row>
    <row r="38" spans="1:26" s="80" customFormat="1" ht="30" customHeight="1">
      <c r="A38" s="77"/>
      <c r="B38" s="104" t="s">
        <v>42</v>
      </c>
      <c r="C38" s="104"/>
      <c r="D38" s="107">
        <f>SUM(D36:D37)</f>
        <v>520941</v>
      </c>
      <c r="E38" s="107">
        <f>SUM(E36:E37)</f>
        <v>536981</v>
      </c>
      <c r="F38" s="106">
        <f t="shared" si="0"/>
        <v>-2.9870703060257298E-2</v>
      </c>
      <c r="G38" s="106"/>
      <c r="H38" s="107">
        <f>SUM(H36:H37)</f>
        <v>6412897</v>
      </c>
      <c r="I38" s="107">
        <f>SUM(I36:I37)</f>
        <v>6570818</v>
      </c>
      <c r="J38" s="106">
        <f t="shared" si="1"/>
        <v>-2.4033689564982641E-2</v>
      </c>
      <c r="K38" s="78"/>
      <c r="L38" s="79"/>
      <c r="Q38" s="217"/>
      <c r="R38" s="174"/>
      <c r="S38" s="216"/>
      <c r="T38" s="172"/>
      <c r="U38" s="147"/>
      <c r="V38" s="147"/>
      <c r="W38" s="147"/>
      <c r="X38" s="147"/>
      <c r="Y38" s="147"/>
      <c r="Z38" s="147"/>
    </row>
    <row r="39" spans="1:26" s="80" customFormat="1" ht="30" customHeight="1">
      <c r="A39" s="77"/>
      <c r="B39" s="90"/>
      <c r="C39" s="90"/>
      <c r="D39" s="94"/>
      <c r="E39" s="94"/>
      <c r="F39" s="91" t="str">
        <f t="shared" si="0"/>
        <v/>
      </c>
      <c r="G39" s="91"/>
      <c r="H39" s="94"/>
      <c r="I39" s="94"/>
      <c r="J39" s="91" t="str">
        <f t="shared" si="1"/>
        <v/>
      </c>
      <c r="K39" s="78"/>
      <c r="L39" s="79"/>
      <c r="Q39" s="217"/>
      <c r="R39" s="174"/>
      <c r="T39" s="172"/>
      <c r="U39" s="147"/>
      <c r="V39" s="147"/>
      <c r="W39" s="147"/>
      <c r="X39" s="147"/>
      <c r="Y39" s="147"/>
      <c r="Z39" s="147"/>
    </row>
    <row r="40" spans="1:26" s="80" customFormat="1" ht="30" hidden="1" customHeight="1">
      <c r="A40" s="77"/>
      <c r="B40" s="113" t="s">
        <v>26</v>
      </c>
      <c r="C40" s="113"/>
      <c r="D40" s="114"/>
      <c r="E40" s="114"/>
      <c r="F40" s="115" t="str">
        <f t="shared" si="0"/>
        <v/>
      </c>
      <c r="G40" s="115"/>
      <c r="H40" s="114"/>
      <c r="I40" s="114"/>
      <c r="J40" s="115" t="str">
        <f t="shared" si="1"/>
        <v/>
      </c>
      <c r="K40" s="78"/>
      <c r="L40" s="79"/>
      <c r="Q40" s="217"/>
      <c r="R40" s="175"/>
      <c r="T40" s="172"/>
      <c r="U40" s="147"/>
      <c r="V40" s="147"/>
      <c r="W40" s="147"/>
      <c r="X40" s="147"/>
      <c r="Y40" s="147"/>
      <c r="Z40" s="147"/>
    </row>
    <row r="41" spans="1:26" s="80" customFormat="1" ht="30" hidden="1" customHeight="1">
      <c r="A41" s="77"/>
      <c r="B41" s="99" t="s">
        <v>27</v>
      </c>
      <c r="C41" s="99"/>
      <c r="D41" s="100">
        <f t="shared" ref="D41:E43" si="2">D24/D36</f>
        <v>0.84856945199387257</v>
      </c>
      <c r="E41" s="100">
        <f t="shared" si="2"/>
        <v>0.85138778959795014</v>
      </c>
      <c r="F41" s="101">
        <f>IF(E41=0,"",D41-E41)</f>
        <v>-2.8183376040775698E-3</v>
      </c>
      <c r="G41" s="101"/>
      <c r="H41" s="100">
        <f t="shared" ref="H41:I43" si="3">H24/H36</f>
        <v>0.83525955628096815</v>
      </c>
      <c r="I41" s="100">
        <f t="shared" si="3"/>
        <v>0.8397088722585111</v>
      </c>
      <c r="J41" s="101">
        <f>IF(I41=0,"",H41-I41)</f>
        <v>-4.4493159775429447E-3</v>
      </c>
      <c r="K41" s="78"/>
      <c r="L41" s="79"/>
      <c r="Q41" s="217"/>
      <c r="R41" s="175"/>
      <c r="T41" s="172"/>
      <c r="U41" s="147"/>
      <c r="V41" s="147"/>
      <c r="W41" s="147"/>
      <c r="X41" s="147"/>
      <c r="Y41" s="147"/>
      <c r="Z41" s="147"/>
    </row>
    <row r="42" spans="1:26" s="80" customFormat="1" ht="30" hidden="1" customHeight="1">
      <c r="A42" s="77"/>
      <c r="B42" s="96" t="s">
        <v>28</v>
      </c>
      <c r="C42" s="96"/>
      <c r="D42" s="97">
        <f t="shared" si="2"/>
        <v>0.84673165254901783</v>
      </c>
      <c r="E42" s="97">
        <f t="shared" si="2"/>
        <v>0.80664435016153513</v>
      </c>
      <c r="F42" s="98">
        <f>IF(E42=0,"",D42-E42)</f>
        <v>4.0087302387482704E-2</v>
      </c>
      <c r="G42" s="98"/>
      <c r="H42" s="97">
        <f t="shared" si="3"/>
        <v>0.81312266752607665</v>
      </c>
      <c r="I42" s="97">
        <f t="shared" si="3"/>
        <v>0.81635907588514489</v>
      </c>
      <c r="J42" s="98">
        <f>IF(I42=0,"",H42-I42)</f>
        <v>-3.2364083590682435E-3</v>
      </c>
      <c r="K42" s="78"/>
      <c r="L42" s="79"/>
      <c r="Q42" s="217"/>
      <c r="R42" s="175"/>
      <c r="T42" s="172"/>
      <c r="U42" s="147"/>
      <c r="V42" s="147"/>
      <c r="W42" s="147"/>
      <c r="X42" s="147"/>
      <c r="Y42" s="147"/>
      <c r="Z42" s="147"/>
    </row>
    <row r="43" spans="1:26" s="80" customFormat="1" ht="30" hidden="1" customHeight="1">
      <c r="A43" s="77"/>
      <c r="B43" s="104" t="s">
        <v>29</v>
      </c>
      <c r="C43" s="104"/>
      <c r="D43" s="105">
        <f t="shared" si="2"/>
        <v>0.84701722459933082</v>
      </c>
      <c r="E43" s="105">
        <f t="shared" si="2"/>
        <v>0.81285557589560897</v>
      </c>
      <c r="F43" s="106">
        <f>IF(E43=0,"",D43-E43)</f>
        <v>3.4161648703721847E-2</v>
      </c>
      <c r="G43" s="106"/>
      <c r="H43" s="105">
        <f t="shared" si="3"/>
        <v>0.81649385605288838</v>
      </c>
      <c r="I43" s="105">
        <f t="shared" si="3"/>
        <v>0.81964498179678691</v>
      </c>
      <c r="J43" s="106">
        <f>IF(I43=0,"",H43-I43)</f>
        <v>-3.1511257438985307E-3</v>
      </c>
      <c r="K43" s="78"/>
      <c r="L43" s="79"/>
      <c r="Q43" s="217"/>
      <c r="R43" s="175"/>
      <c r="T43" s="172"/>
      <c r="U43" s="147"/>
      <c r="V43" s="147"/>
      <c r="W43" s="147"/>
      <c r="X43" s="147"/>
      <c r="Y43" s="147"/>
      <c r="Z43" s="147"/>
    </row>
    <row r="44" spans="1:26" s="80" customFormat="1" ht="30" hidden="1" customHeight="1">
      <c r="A44" s="77"/>
      <c r="B44" s="90"/>
      <c r="C44" s="90"/>
      <c r="D44" s="94"/>
      <c r="E44" s="94"/>
      <c r="F44" s="91" t="str">
        <f t="shared" ref="F44:F49" si="4">IF(E44=0,"",D44/E44-1)</f>
        <v/>
      </c>
      <c r="G44" s="91"/>
      <c r="H44" s="94"/>
      <c r="I44" s="94"/>
      <c r="J44" s="91" t="str">
        <f t="shared" ref="J44:J72" si="5">IF(I44=0,"",H44/I44-1)</f>
        <v/>
      </c>
      <c r="K44" s="78"/>
      <c r="L44" s="79"/>
      <c r="Q44" s="217"/>
      <c r="R44" s="175"/>
      <c r="T44" s="172"/>
      <c r="U44" s="147"/>
      <c r="V44" s="147"/>
      <c r="W44" s="147"/>
      <c r="X44" s="147"/>
      <c r="Y44" s="147"/>
      <c r="Z44" s="147"/>
    </row>
    <row r="45" spans="1:26" s="80" customFormat="1" ht="30" customHeight="1">
      <c r="A45" s="77"/>
      <c r="B45" s="90"/>
      <c r="C45" s="90"/>
      <c r="D45" s="94"/>
      <c r="E45" s="94"/>
      <c r="F45" s="91" t="str">
        <f t="shared" si="4"/>
        <v/>
      </c>
      <c r="G45" s="91"/>
      <c r="H45" s="94"/>
      <c r="I45" s="94"/>
      <c r="J45" s="91" t="str">
        <f t="shared" si="5"/>
        <v/>
      </c>
      <c r="K45" s="78"/>
      <c r="L45" s="79"/>
      <c r="N45" s="83"/>
      <c r="O45" s="83"/>
      <c r="Q45" s="217"/>
      <c r="R45" s="175"/>
      <c r="T45" s="172"/>
      <c r="U45" s="147"/>
      <c r="V45" s="147"/>
      <c r="W45" s="147"/>
      <c r="X45" s="147"/>
      <c r="Y45" s="147"/>
      <c r="Z45" s="147"/>
    </row>
    <row r="46" spans="1:26" s="80" customFormat="1" ht="30" hidden="1" customHeight="1">
      <c r="A46" s="77"/>
      <c r="B46" s="113" t="s">
        <v>39</v>
      </c>
      <c r="C46" s="113"/>
      <c r="D46" s="114"/>
      <c r="E46" s="114"/>
      <c r="F46" s="115" t="str">
        <f t="shared" si="4"/>
        <v/>
      </c>
      <c r="G46" s="115"/>
      <c r="H46" s="114"/>
      <c r="I46" s="114"/>
      <c r="J46" s="115" t="str">
        <f t="shared" si="5"/>
        <v/>
      </c>
      <c r="K46" s="78"/>
      <c r="L46" s="79"/>
      <c r="Q46" s="217"/>
      <c r="R46" s="175"/>
      <c r="T46" s="172"/>
      <c r="U46" s="147"/>
      <c r="V46" s="147"/>
      <c r="W46" s="147"/>
      <c r="X46" s="147"/>
      <c r="Y46" s="147"/>
      <c r="Z46" s="147"/>
    </row>
    <row r="47" spans="1:26" s="80" customFormat="1" ht="30" hidden="1" customHeight="1">
      <c r="A47" s="77"/>
      <c r="B47" s="99" t="s">
        <v>40</v>
      </c>
      <c r="C47" s="99"/>
      <c r="D47" s="108">
        <f t="shared" ref="D47:E49" si="6">D36/D30/2</f>
        <v>87.228448275862064</v>
      </c>
      <c r="E47" s="108">
        <f t="shared" si="6"/>
        <v>83.381431767337801</v>
      </c>
      <c r="F47" s="101">
        <f t="shared" si="4"/>
        <v>4.6137568364845727E-2</v>
      </c>
      <c r="G47" s="101"/>
      <c r="H47" s="108">
        <f t="shared" ref="H47:I49" si="7">H36/H30/2</f>
        <v>87.525452590069904</v>
      </c>
      <c r="I47" s="108">
        <f t="shared" si="7"/>
        <v>84.092397235358305</v>
      </c>
      <c r="J47" s="101">
        <f t="shared" si="5"/>
        <v>4.0824800666618533E-2</v>
      </c>
      <c r="K47" s="78"/>
      <c r="L47" s="79"/>
      <c r="Q47" s="217"/>
      <c r="R47" s="175"/>
      <c r="T47" s="172"/>
      <c r="U47" s="147"/>
      <c r="V47" s="147"/>
      <c r="W47" s="147"/>
      <c r="X47" s="147"/>
      <c r="Y47" s="147"/>
      <c r="Z47" s="147"/>
    </row>
    <row r="48" spans="1:26" s="80" customFormat="1" ht="30" hidden="1" customHeight="1">
      <c r="A48" s="77"/>
      <c r="B48" s="96" t="s">
        <v>41</v>
      </c>
      <c r="C48" s="96"/>
      <c r="D48" s="109">
        <f t="shared" si="6"/>
        <v>41.729229893778452</v>
      </c>
      <c r="E48" s="109">
        <f t="shared" si="6"/>
        <v>42.826264122985741</v>
      </c>
      <c r="F48" s="98">
        <f t="shared" si="4"/>
        <v>-2.5615921717030865E-2</v>
      </c>
      <c r="G48" s="98"/>
      <c r="H48" s="109">
        <f t="shared" si="7"/>
        <v>41.34310832598181</v>
      </c>
      <c r="I48" s="109">
        <f t="shared" si="7"/>
        <v>42.875765077532918</v>
      </c>
      <c r="J48" s="98">
        <f t="shared" si="5"/>
        <v>-3.5746458372919565E-2</v>
      </c>
      <c r="K48" s="78"/>
      <c r="L48" s="79"/>
      <c r="Q48" s="217"/>
      <c r="R48" s="175"/>
      <c r="T48" s="172"/>
      <c r="U48" s="147"/>
      <c r="V48" s="147"/>
      <c r="W48" s="147"/>
      <c r="X48" s="147"/>
      <c r="Y48" s="147"/>
      <c r="Z48" s="147"/>
    </row>
    <row r="49" spans="1:26" s="80" customFormat="1" ht="30" hidden="1" customHeight="1">
      <c r="A49" s="77"/>
      <c r="B49" s="104" t="s">
        <v>42</v>
      </c>
      <c r="C49" s="104"/>
      <c r="D49" s="107">
        <f t="shared" si="6"/>
        <v>45.409780334728033</v>
      </c>
      <c r="E49" s="107">
        <f t="shared" si="6"/>
        <v>45.927215189873415</v>
      </c>
      <c r="F49" s="106">
        <f t="shared" si="4"/>
        <v>-1.1266410406252425E-2</v>
      </c>
      <c r="G49" s="106"/>
      <c r="H49" s="107">
        <f t="shared" si="7"/>
        <v>44.95546442341395</v>
      </c>
      <c r="I49" s="107">
        <f t="shared" si="7"/>
        <v>46.052185980011494</v>
      </c>
      <c r="J49" s="106">
        <f t="shared" si="5"/>
        <v>-2.3814755657278974E-2</v>
      </c>
      <c r="K49" s="78"/>
      <c r="L49" s="79"/>
      <c r="Q49" s="217"/>
      <c r="R49" s="175"/>
      <c r="T49" s="172"/>
      <c r="U49" s="147"/>
      <c r="V49" s="147"/>
      <c r="W49" s="147"/>
      <c r="X49" s="147"/>
      <c r="Y49" s="147"/>
      <c r="Z49" s="147"/>
    </row>
    <row r="50" spans="1:26" s="80" customFormat="1" ht="30" hidden="1" customHeight="1">
      <c r="A50" s="77"/>
      <c r="B50" s="92"/>
      <c r="C50" s="92"/>
      <c r="D50" s="95"/>
      <c r="E50" s="95"/>
      <c r="F50" s="93"/>
      <c r="G50" s="93"/>
      <c r="H50" s="95"/>
      <c r="I50" s="95"/>
      <c r="J50" s="93"/>
      <c r="K50" s="78"/>
      <c r="L50" s="79"/>
      <c r="O50" s="87"/>
      <c r="Q50" s="228"/>
      <c r="R50" s="175"/>
      <c r="T50" s="172"/>
      <c r="U50" s="147"/>
      <c r="V50" s="147"/>
      <c r="W50" s="147"/>
      <c r="X50" s="147"/>
      <c r="Y50" s="147"/>
      <c r="Z50" s="147"/>
    </row>
    <row r="51" spans="1:26" s="80" customFormat="1" ht="38.1" customHeight="1">
      <c r="A51" s="77"/>
      <c r="B51" s="113" t="s">
        <v>43</v>
      </c>
      <c r="C51" s="116"/>
      <c r="D51" s="114"/>
      <c r="E51" s="114"/>
      <c r="F51" s="115"/>
      <c r="G51" s="115"/>
      <c r="H51" s="114"/>
      <c r="I51" s="114"/>
      <c r="J51" s="115" t="str">
        <f t="shared" si="5"/>
        <v/>
      </c>
      <c r="K51" s="78"/>
      <c r="L51" s="79"/>
      <c r="O51" s="87"/>
      <c r="Q51" s="228"/>
      <c r="R51" s="174"/>
      <c r="S51" s="176"/>
      <c r="T51" s="177"/>
    </row>
    <row r="52" spans="1:26" s="80" customFormat="1" ht="38.1" customHeight="1" thickBot="1">
      <c r="A52" s="77"/>
      <c r="B52" s="113" t="s">
        <v>117</v>
      </c>
      <c r="C52" s="116"/>
      <c r="D52" s="114"/>
      <c r="E52" s="114"/>
      <c r="F52" s="115"/>
      <c r="G52" s="115"/>
      <c r="H52" s="114"/>
      <c r="I52" s="114"/>
      <c r="J52" s="115"/>
      <c r="K52" s="78"/>
      <c r="L52" s="79"/>
      <c r="Q52" s="173"/>
      <c r="R52" s="178"/>
      <c r="S52" s="178"/>
      <c r="T52" s="177"/>
    </row>
    <row r="53" spans="1:26" s="80" customFormat="1" ht="30" customHeight="1" thickBot="1">
      <c r="A53" s="77"/>
      <c r="B53" s="99" t="s">
        <v>30</v>
      </c>
      <c r="C53" s="99"/>
      <c r="D53" s="108">
        <f>INDEX('All Data'!$1:$1048576,MATCH('Marketing Copy'!M$23,'All Data'!$C:$C,0),MATCH($L53,'All Data'!$7:$7,0))+Q53</f>
        <v>20606</v>
      </c>
      <c r="E53" s="108">
        <f>INDEX('All Data'!$1:$1048576,MATCH('Marketing Copy'!N$23,'All Data'!$C:$C,0),MATCH($L53,'All Data'!$7:$7,0))+R53</f>
        <v>18797</v>
      </c>
      <c r="F53" s="101">
        <f>IF(E53=0,"",D53/E53-1)</f>
        <v>9.6238761504495507E-2</v>
      </c>
      <c r="G53" s="101"/>
      <c r="H53" s="108">
        <f>INDEX('All Data'!$1:$1048576,MATCH('Marketing Copy'!M$23,'All Data'!$C:$C,0),MATCH($V69,'All Data'!$7:$7,0))</f>
        <v>228179</v>
      </c>
      <c r="I53" s="108">
        <f>INDEX('All Data'!$1:$1048576,MATCH('Marketing Copy'!N$23,'All Data'!$C:$C,0),MATCH($O53,'All Data'!$7:$7,0))+T53</f>
        <v>217469</v>
      </c>
      <c r="J53" s="101">
        <f>IF(I53=0,"",H53/I53-1)</f>
        <v>4.9248398622332434E-2</v>
      </c>
      <c r="K53" s="78"/>
      <c r="L53" s="84" t="s">
        <v>9</v>
      </c>
      <c r="M53" s="80" t="s">
        <v>103</v>
      </c>
      <c r="O53" s="80" t="s">
        <v>96</v>
      </c>
      <c r="Q53" s="217"/>
      <c r="R53" s="216">
        <v>0</v>
      </c>
      <c r="S53" s="216"/>
      <c r="T53" s="218"/>
      <c r="U53" s="50" t="s">
        <v>119</v>
      </c>
      <c r="V53" s="52" t="s">
        <v>133</v>
      </c>
      <c r="W53" s="53" t="s">
        <v>147</v>
      </c>
    </row>
    <row r="54" spans="1:26" s="80" customFormat="1" ht="30" customHeight="1" thickBot="1">
      <c r="A54" s="77"/>
      <c r="B54" s="96" t="s">
        <v>45</v>
      </c>
      <c r="C54" s="96"/>
      <c r="D54" s="109"/>
      <c r="E54" s="109"/>
      <c r="F54" s="98" t="str">
        <f t="shared" ref="F54:F60" si="8">IF(E54=0,"",D54/E54-1)</f>
        <v/>
      </c>
      <c r="G54" s="98"/>
      <c r="H54" s="109"/>
      <c r="I54" s="109"/>
      <c r="J54" s="98" t="str">
        <f>IF(I54=0,"",H54/I54-1)</f>
        <v/>
      </c>
      <c r="K54" s="79"/>
      <c r="L54" s="79"/>
      <c r="Q54" s="217"/>
      <c r="R54" s="216"/>
      <c r="S54" s="216"/>
      <c r="T54" s="218"/>
      <c r="U54" s="50" t="s">
        <v>120</v>
      </c>
      <c r="V54" s="52" t="s">
        <v>134</v>
      </c>
      <c r="W54" s="52" t="s">
        <v>148</v>
      </c>
    </row>
    <row r="55" spans="1:26" s="80" customFormat="1" ht="30" customHeight="1" thickBot="1">
      <c r="A55" s="77"/>
      <c r="B55" s="110" t="s">
        <v>8</v>
      </c>
      <c r="C55" s="99"/>
      <c r="D55" s="108">
        <f>INDEX('All Data'!$1:$1048576,MATCH('Marketing Copy'!M$23,'All Data'!$C:$C,0),MATCH($L55,'All Data'!$7:$7,0))+Q55</f>
        <v>11540</v>
      </c>
      <c r="E55" s="108">
        <f>INDEX('All Data'!$1:$1048576,MATCH('Marketing Copy'!N$23,'All Data'!$C:$C,0),MATCH($L55,'All Data'!$7:$7,0))+R55</f>
        <v>10276</v>
      </c>
      <c r="F55" s="101">
        <f t="shared" si="8"/>
        <v>0.12300506033476055</v>
      </c>
      <c r="G55" s="101"/>
      <c r="H55" s="108">
        <f>INDEX('All Data'!$1:$1048576,MATCH('Marketing Copy'!M$23,'All Data'!$C:$C,0),MATCH($V71,'All Data'!$7:$7,0))</f>
        <v>132671</v>
      </c>
      <c r="I55" s="108">
        <f>INDEX('All Data'!$1:$1048576,MATCH('Marketing Copy'!N$23,'All Data'!$C:$C,0),MATCH($O55,'All Data'!$7:$7,0))+T55</f>
        <v>120933</v>
      </c>
      <c r="J55" s="101">
        <f>IF(I55=0,"",H55/I55-1)</f>
        <v>9.7062009542473904E-2</v>
      </c>
      <c r="K55" s="78"/>
      <c r="L55" s="84" t="s">
        <v>81</v>
      </c>
      <c r="M55" s="80" t="s">
        <v>101</v>
      </c>
      <c r="O55" s="80" t="s">
        <v>94</v>
      </c>
      <c r="Q55" s="217"/>
      <c r="R55" s="216"/>
      <c r="S55" s="216"/>
      <c r="T55" s="218"/>
      <c r="U55" s="50" t="s">
        <v>121</v>
      </c>
      <c r="V55" s="52" t="s">
        <v>135</v>
      </c>
      <c r="W55" s="52" t="s">
        <v>149</v>
      </c>
    </row>
    <row r="56" spans="1:26" s="80" customFormat="1" ht="30" customHeight="1" thickBot="1">
      <c r="A56" s="77"/>
      <c r="B56" s="111" t="s">
        <v>161</v>
      </c>
      <c r="C56" s="96"/>
      <c r="D56" s="109">
        <f>INDEX('All Data'!$1:$1048576,MATCH('Marketing Copy'!M$23,'All Data'!$C:$C,0),MATCH($U59,'All Data'!$7:$7,0))+Q56</f>
        <v>815</v>
      </c>
      <c r="E56" s="109">
        <f>INDEX('All Data'!$1:$1048576,MATCH('Marketing Copy'!N$23,'All Data'!$C:$C,0),MATCH($U59,'All Data'!$7:$7,0))+R56</f>
        <v>619</v>
      </c>
      <c r="F56" s="98">
        <f t="shared" si="8"/>
        <v>0.31663974151857843</v>
      </c>
      <c r="G56" s="98"/>
      <c r="H56" s="109">
        <f>INDEX('All Data'!$1:$1048576,MATCH('Marketing Copy'!M$23,'All Data'!$C:$C,0),MATCH($V59,'All Data'!$7:$7,0))</f>
        <v>15659</v>
      </c>
      <c r="I56" s="109">
        <f>INDEX('All Data'!$1:$1048576,MATCH('Marketing Copy'!N$23,'All Data'!$C:$C,0),MATCH($O56,'All Data'!$7:$7,0))+T56</f>
        <v>14734</v>
      </c>
      <c r="J56" s="98">
        <f t="shared" si="5"/>
        <v>6.2779964707479374E-2</v>
      </c>
      <c r="K56" s="78"/>
      <c r="L56" s="84" t="s">
        <v>82</v>
      </c>
      <c r="M56" s="80" t="s">
        <v>102</v>
      </c>
      <c r="O56" s="80" t="s">
        <v>95</v>
      </c>
      <c r="Q56" s="217"/>
      <c r="R56" s="216"/>
      <c r="S56" s="216"/>
      <c r="T56" s="218"/>
      <c r="U56" s="50" t="s">
        <v>122</v>
      </c>
      <c r="V56" s="52" t="s">
        <v>136</v>
      </c>
      <c r="W56" s="52" t="s">
        <v>150</v>
      </c>
    </row>
    <row r="57" spans="1:26" s="80" customFormat="1" ht="30" customHeight="1" thickBot="1">
      <c r="A57" s="77"/>
      <c r="B57" s="110" t="s">
        <v>31</v>
      </c>
      <c r="C57" s="99"/>
      <c r="D57" s="108">
        <f>INDEX('All Data'!$1:$1048576,MATCH('Marketing Copy'!M$23,'All Data'!$C:$C,0),MATCH($U60,'All Data'!$7:$7,0))+Q57</f>
        <v>468</v>
      </c>
      <c r="E57" s="108">
        <f>INDEX('All Data'!$1:$1048576,MATCH('Marketing Copy'!N$23,'All Data'!$C:$C,0),MATCH($U60,'All Data'!$7:$7,0))+R57</f>
        <v>464</v>
      </c>
      <c r="F57" s="101">
        <f t="shared" si="8"/>
        <v>8.6206896551723755E-3</v>
      </c>
      <c r="G57" s="101"/>
      <c r="H57" s="108">
        <f>INDEX('All Data'!$1:$1048576,MATCH('Marketing Copy'!M$23,'All Data'!$C:$C,0),MATCH($V60,'All Data'!$7:$7,0))</f>
        <v>8433</v>
      </c>
      <c r="I57" s="108">
        <f>INDEX('All Data'!$1:$1048576,MATCH('Marketing Copy'!N$23,'All Data'!$C:$C,0),MATCH($O57,'All Data'!$7:$7,0))+T57</f>
        <v>8848</v>
      </c>
      <c r="J57" s="106">
        <f t="shared" si="5"/>
        <v>-4.6903254972875175E-2</v>
      </c>
      <c r="K57" s="78"/>
      <c r="L57" s="84" t="s">
        <v>85</v>
      </c>
      <c r="M57" s="80" t="s">
        <v>106</v>
      </c>
      <c r="O57" s="80" t="s">
        <v>99</v>
      </c>
      <c r="Q57" s="217"/>
      <c r="R57" s="216"/>
      <c r="S57" s="216"/>
      <c r="T57" s="219"/>
      <c r="U57" s="50" t="s">
        <v>123</v>
      </c>
      <c r="V57" s="52" t="s">
        <v>137</v>
      </c>
      <c r="W57" s="52" t="s">
        <v>151</v>
      </c>
    </row>
    <row r="58" spans="1:26" s="80" customFormat="1" ht="30" customHeight="1" thickBot="1">
      <c r="A58" s="77"/>
      <c r="B58" s="111" t="s">
        <v>11</v>
      </c>
      <c r="C58" s="96"/>
      <c r="D58" s="109">
        <f>INDEX('All Data'!$1:$1048576,MATCH('Marketing Copy'!M$23,'All Data'!$C:$C,0),MATCH($U56,'All Data'!$7:$7,0))+Q58</f>
        <v>1017</v>
      </c>
      <c r="E58" s="109">
        <f>INDEX('All Data'!$1:$1048576,MATCH('Marketing Copy'!N$23,'All Data'!$C:$C,0),MATCH($U56,'All Data'!$7:$7,0))+R58</f>
        <v>942</v>
      </c>
      <c r="F58" s="98">
        <f t="shared" si="8"/>
        <v>7.9617834394904552E-2</v>
      </c>
      <c r="G58" s="98"/>
      <c r="H58" s="109">
        <f>INDEX('All Data'!$1:$1048576,MATCH('Marketing Copy'!M$23,'All Data'!$C:$C,0),MATCH($V56,'All Data'!$7:$7,0))</f>
        <v>13281</v>
      </c>
      <c r="I58" s="109">
        <f>INDEX('All Data'!$1:$1048576,MATCH('Marketing Copy'!N$23,'All Data'!$C:$C,0),MATCH($O58,'All Data'!$7:$7,0))+T58</f>
        <v>14337</v>
      </c>
      <c r="J58" s="98">
        <f t="shared" si="5"/>
        <v>-7.3655576480435192E-2</v>
      </c>
      <c r="K58" s="78"/>
      <c r="L58" s="85" t="s">
        <v>80</v>
      </c>
      <c r="M58" s="80" t="s">
        <v>100</v>
      </c>
      <c r="O58" s="80" t="s">
        <v>93</v>
      </c>
      <c r="Q58" s="217"/>
      <c r="R58" s="216"/>
      <c r="S58" s="216"/>
      <c r="T58" s="219"/>
      <c r="U58" s="50" t="s">
        <v>124</v>
      </c>
      <c r="V58" s="52" t="s">
        <v>138</v>
      </c>
      <c r="W58" s="52" t="s">
        <v>152</v>
      </c>
    </row>
    <row r="59" spans="1:26" s="80" customFormat="1" ht="30" customHeight="1" thickBot="1">
      <c r="A59" s="77"/>
      <c r="B59" s="110" t="s">
        <v>12</v>
      </c>
      <c r="C59" s="99"/>
      <c r="D59" s="108">
        <f>INDEX('All Data'!$1:$1048576,MATCH('Marketing Copy'!M$23,'All Data'!$C:$C,0),MATCH($L59,'All Data'!$7:$7,0))+Q59</f>
        <v>247</v>
      </c>
      <c r="E59" s="108">
        <f>INDEX('All Data'!$1:$1048576,MATCH('Marketing Copy'!N$23,'All Data'!$C:$C,0),MATCH($L59,'All Data'!$7:$7,0))+R59</f>
        <v>270</v>
      </c>
      <c r="F59" s="101">
        <f t="shared" si="8"/>
        <v>-8.5185185185185142E-2</v>
      </c>
      <c r="G59" s="101"/>
      <c r="H59" s="108">
        <f>INDEX('All Data'!$1:$1048576,MATCH('Marketing Copy'!M$23,'All Data'!$C:$C,0),MATCH($V68,'All Data'!$7:$7,0))</f>
        <v>3626</v>
      </c>
      <c r="I59" s="108">
        <f>INDEX('All Data'!$1:$1048576,MATCH('Marketing Copy'!N$23,'All Data'!$C:$C,0),MATCH($O59,'All Data'!$7:$7,0))+T59</f>
        <v>3904</v>
      </c>
      <c r="J59" s="106">
        <f t="shared" si="5"/>
        <v>-7.120901639344257E-2</v>
      </c>
      <c r="K59" s="78"/>
      <c r="L59" s="84" t="s">
        <v>84</v>
      </c>
      <c r="M59" s="80" t="s">
        <v>105</v>
      </c>
      <c r="O59" s="80" t="s">
        <v>98</v>
      </c>
      <c r="Q59" s="217"/>
      <c r="R59" s="216"/>
      <c r="S59" s="216"/>
      <c r="T59" s="218"/>
      <c r="U59" s="50" t="s">
        <v>125</v>
      </c>
      <c r="V59" s="52" t="s">
        <v>139</v>
      </c>
      <c r="W59" s="52" t="s">
        <v>153</v>
      </c>
    </row>
    <row r="60" spans="1:26" s="80" customFormat="1" ht="30" customHeight="1" thickBot="1">
      <c r="A60" s="77"/>
      <c r="B60" s="111" t="s">
        <v>3</v>
      </c>
      <c r="C60" s="96"/>
      <c r="D60" s="109">
        <f>INDEX('All Data'!$1:$1048576,MATCH('Marketing Copy'!M$23,'All Data'!$C:$C,0),MATCH($U67,'All Data'!$7:$7,0))+INDEX('All Data'!$1:$1048576,MATCH('Marketing Copy'!M$23,'All Data'!$C:$C,0),MATCH($U61,'All Data'!$7:$7,0))+INDEX('All Data'!$1:$1048576,MATCH('Marketing Copy'!M$23,'All Data'!$C:$C,0),MATCH($U62,'All Data'!$7:$7,0))+INDEX('All Data'!$1:$1048576,MATCH('Marketing Copy'!M$23,'All Data'!$C:$C,0),MATCH($U64,'All Data'!$7:$7,0))+INDEX('All Data'!$1:$1048576,MATCH('Marketing Copy'!M$23,'All Data'!$C:$C,0),MATCH($U65,'All Data'!$7:$7,0))+Q60</f>
        <v>337</v>
      </c>
      <c r="E60" s="109">
        <f>INDEX('All Data'!$1:$1048576,MATCH('Marketing Copy'!N$23,'All Data'!$C:$C,0),MATCH($L60,'All Data'!$7:$7,0))+R60</f>
        <v>354</v>
      </c>
      <c r="F60" s="98">
        <f t="shared" si="8"/>
        <v>-4.8022598870056443E-2</v>
      </c>
      <c r="G60" s="98"/>
      <c r="H60" s="109">
        <f>INDEX('All Data'!$1:$1048576,MATCH('Marketing Copy'!M$23,'All Data'!$C:$C,0),MATCH($V67,'All Data'!$7:$7,0))</f>
        <v>4798</v>
      </c>
      <c r="I60" s="109">
        <f>INDEX('All Data'!$1:$1048576,MATCH('Marketing Copy'!N$23,'All Data'!$C:$C,0),MATCH($O60,'All Data'!$7:$7,0))+T60</f>
        <v>6141</v>
      </c>
      <c r="J60" s="103">
        <f t="shared" si="5"/>
        <v>-0.21869402377462954</v>
      </c>
      <c r="K60" s="78"/>
      <c r="L60" s="84" t="s">
        <v>83</v>
      </c>
      <c r="M60" s="80" t="s">
        <v>104</v>
      </c>
      <c r="O60" s="80" t="s">
        <v>97</v>
      </c>
      <c r="Q60" s="217"/>
      <c r="R60" s="216"/>
      <c r="S60" s="216"/>
      <c r="T60" s="219"/>
      <c r="U60" s="50" t="s">
        <v>126</v>
      </c>
      <c r="V60" s="52" t="s">
        <v>140</v>
      </c>
      <c r="W60" s="52" t="s">
        <v>154</v>
      </c>
    </row>
    <row r="61" spans="1:26" s="80" customFormat="1" ht="30" customHeight="1" thickBot="1">
      <c r="A61" s="77"/>
      <c r="B61" s="99" t="s">
        <v>33</v>
      </c>
      <c r="C61" s="99"/>
      <c r="D61" s="108">
        <f>SUM(D55:D60)</f>
        <v>14424</v>
      </c>
      <c r="E61" s="108">
        <f>SUM(E55:E60)+Q61</f>
        <v>12925</v>
      </c>
      <c r="F61" s="101">
        <f>IF(E61=0,"",D61/E61-1)</f>
        <v>0.11597678916827858</v>
      </c>
      <c r="G61" s="101"/>
      <c r="H61" s="108">
        <f>SUM(H55:H60)</f>
        <v>178468</v>
      </c>
      <c r="I61" s="108">
        <f>SUM(I55:I60)+T61</f>
        <v>168897</v>
      </c>
      <c r="J61" s="101">
        <f t="shared" si="5"/>
        <v>5.6667673197274171E-2</v>
      </c>
      <c r="K61" s="78"/>
      <c r="L61" s="79"/>
      <c r="Q61" s="217"/>
      <c r="R61" s="216"/>
      <c r="S61" s="216"/>
      <c r="T61" s="219"/>
      <c r="U61" s="50" t="s">
        <v>127</v>
      </c>
      <c r="V61" s="52" t="s">
        <v>141</v>
      </c>
      <c r="W61" s="52" t="s">
        <v>155</v>
      </c>
    </row>
    <row r="62" spans="1:26" s="80" customFormat="1" ht="30" customHeight="1" thickBot="1">
      <c r="A62" s="77"/>
      <c r="B62" s="102" t="s">
        <v>167</v>
      </c>
      <c r="C62" s="102"/>
      <c r="D62" s="112">
        <f>SUM(D53+D61)</f>
        <v>35030</v>
      </c>
      <c r="E62" s="112">
        <f>SUM(E53+E61)</f>
        <v>31722</v>
      </c>
      <c r="F62" s="103">
        <f>IF(E62=0,"",D62/E62-1)</f>
        <v>0.10428094067208882</v>
      </c>
      <c r="G62" s="103"/>
      <c r="H62" s="112">
        <f>SUM(H53+H61)</f>
        <v>406647</v>
      </c>
      <c r="I62" s="112">
        <f>SUM(I53+I61)</f>
        <v>386366</v>
      </c>
      <c r="J62" s="103">
        <f>IF(I62=0,"",H62/I62-1)</f>
        <v>5.2491678874435177E-2</v>
      </c>
      <c r="K62" s="78"/>
      <c r="L62" s="86">
        <f>I60-6190</f>
        <v>-49</v>
      </c>
      <c r="M62" s="87"/>
      <c r="N62" s="88"/>
      <c r="Q62" s="217"/>
      <c r="R62" s="216"/>
      <c r="S62" s="216"/>
      <c r="T62" s="219"/>
      <c r="U62" s="50" t="s">
        <v>128</v>
      </c>
      <c r="V62" s="52" t="s">
        <v>142</v>
      </c>
      <c r="W62" s="52" t="s">
        <v>156</v>
      </c>
    </row>
    <row r="63" spans="1:26" s="80" customFormat="1" ht="30" hidden="1" customHeight="1">
      <c r="A63" s="77"/>
      <c r="B63" s="90"/>
      <c r="C63" s="90"/>
      <c r="D63" s="94"/>
      <c r="E63" s="94"/>
      <c r="F63" s="91" t="str">
        <f>IF(E63=0,"",D63/E63-1)</f>
        <v/>
      </c>
      <c r="G63" s="91"/>
      <c r="H63" s="94"/>
      <c r="I63" s="94"/>
      <c r="J63" s="91" t="str">
        <f t="shared" si="5"/>
        <v/>
      </c>
      <c r="K63" s="78"/>
      <c r="L63" s="79"/>
      <c r="Q63" s="217"/>
      <c r="R63" s="216"/>
      <c r="S63" s="216"/>
      <c r="T63" s="219"/>
      <c r="U63" s="50" t="s">
        <v>129</v>
      </c>
      <c r="V63" s="52" t="s">
        <v>143</v>
      </c>
      <c r="W63" s="52" t="s">
        <v>157</v>
      </c>
    </row>
    <row r="64" spans="1:26" s="80" customFormat="1" ht="30" customHeight="1" thickBot="1">
      <c r="A64" s="77"/>
      <c r="B64" s="90"/>
      <c r="C64" s="90"/>
      <c r="D64" s="94"/>
      <c r="E64" s="94"/>
      <c r="F64" s="91"/>
      <c r="G64" s="91"/>
      <c r="H64" s="94"/>
      <c r="I64" s="94"/>
      <c r="J64" s="91"/>
      <c r="K64" s="78"/>
      <c r="L64" s="79"/>
      <c r="Q64" s="217"/>
      <c r="R64" s="216"/>
      <c r="S64" s="216"/>
      <c r="T64" s="219"/>
      <c r="U64" s="50" t="s">
        <v>130</v>
      </c>
      <c r="V64" s="52" t="s">
        <v>144</v>
      </c>
      <c r="W64" s="52" t="s">
        <v>158</v>
      </c>
    </row>
    <row r="65" spans="1:23" s="120" customFormat="1" ht="42.95" customHeight="1" thickBot="1">
      <c r="A65" s="117"/>
      <c r="B65" s="113" t="s">
        <v>118</v>
      </c>
      <c r="C65" s="116"/>
      <c r="D65" s="114"/>
      <c r="E65" s="114"/>
      <c r="F65" s="115" t="str">
        <f>IF(E65=0,"",D65/E65-1)</f>
        <v/>
      </c>
      <c r="G65" s="115"/>
      <c r="H65" s="114"/>
      <c r="I65" s="114"/>
      <c r="J65" s="115" t="str">
        <f t="shared" si="5"/>
        <v/>
      </c>
      <c r="K65" s="118"/>
      <c r="L65" s="119"/>
      <c r="Q65" s="220"/>
      <c r="R65" s="221"/>
      <c r="S65" s="221"/>
      <c r="T65" s="219"/>
      <c r="U65" s="50" t="s">
        <v>131</v>
      </c>
      <c r="V65" s="52" t="s">
        <v>145</v>
      </c>
      <c r="W65" s="52" t="s">
        <v>159</v>
      </c>
    </row>
    <row r="66" spans="1:23" s="120" customFormat="1" ht="42.95" customHeight="1" thickBot="1">
      <c r="A66" s="117"/>
      <c r="B66" s="113" t="s">
        <v>44</v>
      </c>
      <c r="C66" s="116"/>
      <c r="D66" s="114"/>
      <c r="E66" s="114"/>
      <c r="F66" s="115"/>
      <c r="G66" s="115"/>
      <c r="H66" s="114"/>
      <c r="I66" s="114"/>
      <c r="J66" s="115"/>
      <c r="K66" s="118"/>
      <c r="L66" s="119"/>
      <c r="Q66" s="180"/>
      <c r="R66" s="181"/>
      <c r="S66" s="181"/>
      <c r="T66" s="179"/>
      <c r="U66" s="50" t="s">
        <v>132</v>
      </c>
      <c r="V66" s="52" t="s">
        <v>146</v>
      </c>
      <c r="W66" s="52" t="s">
        <v>160</v>
      </c>
    </row>
    <row r="67" spans="1:23" s="80" customFormat="1" ht="30" customHeight="1" thickBot="1">
      <c r="A67" s="77"/>
      <c r="B67" s="99" t="s">
        <v>7</v>
      </c>
      <c r="C67" s="99"/>
      <c r="D67" s="108">
        <f>INDEX('All Data'!$1:$1048576,MATCH('Marketing Copy'!M$23,'All Data'!$C:$C,0),MATCH($L67,'All Data'!$7:$7,0))+Q67</f>
        <v>2297</v>
      </c>
      <c r="E67" s="108">
        <f>INDEX('All Data'!$1:$1048576,MATCH('Marketing Copy'!N$23,'All Data'!$C:$C,0),MATCH($L67,'All Data'!$7:$7,0))+R67</f>
        <v>2321</v>
      </c>
      <c r="F67" s="101">
        <f t="shared" ref="F67:F72" si="9">IF(E67=0,"",D67/E67-1)</f>
        <v>-1.0340370529943965E-2</v>
      </c>
      <c r="G67" s="101"/>
      <c r="H67" s="108">
        <f>INDEX('All Data'!$1:$1048576,MATCH('Marketing Copy'!M$23,'All Data'!$C:$C,0),MATCH($O67,'All Data'!$7:$7,0))</f>
        <v>23945</v>
      </c>
      <c r="I67" s="108">
        <f>INDEX('All Data'!$1:$1048576,MATCH('Marketing Copy'!N$23,'All Data'!$C:$C,0),MATCH($O67,'All Data'!$7:$7,0))+T67</f>
        <v>24472</v>
      </c>
      <c r="J67" s="101">
        <f t="shared" si="5"/>
        <v>-2.1534815299117382E-2</v>
      </c>
      <c r="K67" s="78"/>
      <c r="L67" s="85" t="s">
        <v>91</v>
      </c>
      <c r="M67" s="80" t="s">
        <v>116</v>
      </c>
      <c r="O67" s="80" t="s">
        <v>115</v>
      </c>
      <c r="Q67" s="173"/>
      <c r="R67" s="178"/>
      <c r="S67" s="182"/>
      <c r="T67" s="179"/>
      <c r="U67" s="239" t="s">
        <v>83</v>
      </c>
      <c r="V67" s="240" t="s">
        <v>97</v>
      </c>
      <c r="W67" s="241" t="s">
        <v>163</v>
      </c>
    </row>
    <row r="68" spans="1:23" s="80" customFormat="1" ht="30" customHeight="1" thickBot="1">
      <c r="A68" s="77"/>
      <c r="B68" s="96" t="s">
        <v>6</v>
      </c>
      <c r="C68" s="96"/>
      <c r="D68" s="109">
        <f>INDEX('All Data'!$1:$1048576,MATCH('Marketing Copy'!M$23,'All Data'!$C:$C,0),MATCH($L68,'All Data'!$7:$7,0))+Q68</f>
        <v>3494</v>
      </c>
      <c r="E68" s="109">
        <f>INDEX('All Data'!$1:$1048576,MATCH('Marketing Copy'!N$23,'All Data'!$C:$C,0),MATCH($L68,'All Data'!$7:$7,0))+R68</f>
        <v>2536</v>
      </c>
      <c r="F68" s="98">
        <f t="shared" si="9"/>
        <v>0.37776025236593069</v>
      </c>
      <c r="G68" s="98"/>
      <c r="H68" s="109">
        <f>INDEX('All Data'!$1:$1048576,MATCH('Marketing Copy'!M$23,'All Data'!$C:$C,0),MATCH($O68,'All Data'!$7:$7,0))</f>
        <v>36831</v>
      </c>
      <c r="I68" s="109">
        <f>INDEX('All Data'!$1:$1048576,MATCH('Marketing Copy'!N$23,'All Data'!$C:$C,0),MATCH($O68,'All Data'!$7:$7,0))+T68</f>
        <v>33366</v>
      </c>
      <c r="J68" s="98">
        <f t="shared" si="5"/>
        <v>0.10384822873583888</v>
      </c>
      <c r="K68" s="78"/>
      <c r="L68" s="85" t="s">
        <v>88</v>
      </c>
      <c r="M68" s="80" t="s">
        <v>111</v>
      </c>
      <c r="O68" s="80" t="s">
        <v>107</v>
      </c>
      <c r="Q68" s="173"/>
      <c r="R68" s="178"/>
      <c r="S68" s="182"/>
      <c r="T68" s="179"/>
      <c r="U68" s="237" t="s">
        <v>84</v>
      </c>
      <c r="V68" s="238" t="s">
        <v>98</v>
      </c>
      <c r="W68" s="52" t="s">
        <v>105</v>
      </c>
    </row>
    <row r="69" spans="1:23" s="80" customFormat="1" ht="21" thickBot="1">
      <c r="A69" s="77"/>
      <c r="B69" s="99" t="s">
        <v>32</v>
      </c>
      <c r="C69" s="99"/>
      <c r="D69" s="108">
        <f>INDEX('All Data'!$1:$1048576,MATCH('Marketing Copy'!M$23,'All Data'!$C:$C,0),MATCH($L69,'All Data'!$7:$7,0))+Q69</f>
        <v>7081</v>
      </c>
      <c r="E69" s="108">
        <f>INDEX('All Data'!$1:$1048576,MATCH('Marketing Copy'!N$23,'All Data'!$C:$C,0),MATCH($L69,'All Data'!$7:$7,0))+R69</f>
        <v>6442</v>
      </c>
      <c r="F69" s="101">
        <f t="shared" si="9"/>
        <v>9.9192797267929178E-2</v>
      </c>
      <c r="G69" s="101"/>
      <c r="H69" s="108">
        <f>INDEX('All Data'!$1:$1048576,MATCH('Marketing Copy'!M$23,'All Data'!$C:$C,0),MATCH($O69,'All Data'!$7:$7,0))</f>
        <v>98411</v>
      </c>
      <c r="I69" s="108">
        <f>INDEX('All Data'!$1:$1048576,MATCH('Marketing Copy'!N$23,'All Data'!$C:$C,0),MATCH($O69,'All Data'!$7:$7,0))+T69</f>
        <v>88346</v>
      </c>
      <c r="J69" s="101">
        <f>IF(I69=0,"",H69/I69-1)</f>
        <v>0.11392705951599402</v>
      </c>
      <c r="K69" s="78"/>
      <c r="L69" s="85" t="s">
        <v>89</v>
      </c>
      <c r="M69" s="80" t="s">
        <v>112</v>
      </c>
      <c r="O69" s="80" t="s">
        <v>108</v>
      </c>
      <c r="Q69" s="173"/>
      <c r="R69" s="178"/>
      <c r="S69" s="182"/>
      <c r="T69" s="179"/>
      <c r="U69" s="237" t="s">
        <v>9</v>
      </c>
      <c r="V69" s="238" t="s">
        <v>96</v>
      </c>
      <c r="W69" s="238" t="s">
        <v>103</v>
      </c>
    </row>
    <row r="70" spans="1:23" s="80" customFormat="1" ht="21" hidden="1" thickBot="1">
      <c r="A70" s="77"/>
      <c r="B70" s="96" t="s">
        <v>170</v>
      </c>
      <c r="C70" s="96"/>
      <c r="D70" s="108">
        <f>INDEX('All Data'!$1:$1048576,MATCH('Marketing Copy'!M$23,'All Data'!$C:$C,0),MATCH($L70,'All Data'!$7:$7,0))+Q70</f>
        <v>0</v>
      </c>
      <c r="E70" s="108">
        <f>INDEX('All Data'!$1:$1048576,MATCH('Marketing Copy'!N$23,'All Data'!$C:$C,0),MATCH($L70,'All Data'!$7:$7,0))+R70</f>
        <v>0</v>
      </c>
      <c r="F70" s="98"/>
      <c r="G70" s="98"/>
      <c r="H70" s="108"/>
      <c r="I70" s="108">
        <f>INDEX('All Data'!$1:$1048576,MATCH('Marketing Copy'!N$23,'All Data'!$C:$C,0),MATCH($O70,'All Data'!$7:$7,0))</f>
        <v>0</v>
      </c>
      <c r="J70" s="98"/>
      <c r="K70" s="78"/>
      <c r="L70" s="85" t="s">
        <v>90</v>
      </c>
      <c r="M70" s="80" t="s">
        <v>113</v>
      </c>
      <c r="O70" s="80" t="s">
        <v>109</v>
      </c>
      <c r="Q70" s="173"/>
      <c r="R70" s="178"/>
      <c r="S70" s="182"/>
      <c r="T70" s="179"/>
      <c r="U70" s="237" t="s">
        <v>84</v>
      </c>
      <c r="V70" s="238" t="s">
        <v>98</v>
      </c>
      <c r="W70" s="52" t="s">
        <v>105</v>
      </c>
    </row>
    <row r="71" spans="1:23" s="80" customFormat="1" ht="30" customHeight="1" thickBot="1">
      <c r="A71" s="77"/>
      <c r="B71" s="96" t="s">
        <v>3</v>
      </c>
      <c r="C71" s="96"/>
      <c r="D71" s="109">
        <f>INDEX('All Data'!$1:$1048576,MATCH('Marketing Copy'!M$23,'All Data'!$C:$C,0),MATCH($L71,'All Data'!$7:$7,0))+Q71</f>
        <v>1212</v>
      </c>
      <c r="E71" s="109">
        <f>INDEX('All Data'!$1:$1048576,MATCH('Marketing Copy'!N$23,'All Data'!$C:$C,0),MATCH($L71,'All Data'!$7:$7,0))+R71</f>
        <v>1366</v>
      </c>
      <c r="F71" s="98">
        <f t="shared" si="9"/>
        <v>-0.11273792093704249</v>
      </c>
      <c r="G71" s="98"/>
      <c r="H71" s="109">
        <f>INDEX('All Data'!$1:$1048576,MATCH('Marketing Copy'!M$23,'All Data'!$C:$C,0),MATCH($O71,'All Data'!$7:$7,0))+INDEX('All Data'!$1:$1048576,MATCH('Marketing Copy'!M$23,'All Data'!$C:$C,0),MATCH($O70,'All Data'!$7:$7,0))</f>
        <v>15853</v>
      </c>
      <c r="I71" s="109">
        <f>INDEX('All Data'!$1:$1048576,MATCH('Marketing Copy'!N$23,'All Data'!$C:$C,0),MATCH($O71,'All Data'!$7:$7,0))+T71</f>
        <v>18561</v>
      </c>
      <c r="J71" s="98">
        <f t="shared" si="5"/>
        <v>-0.14589731156726471</v>
      </c>
      <c r="K71" s="78"/>
      <c r="L71" s="85" t="s">
        <v>92</v>
      </c>
      <c r="M71" s="80" t="s">
        <v>114</v>
      </c>
      <c r="O71" s="80" t="s">
        <v>110</v>
      </c>
      <c r="Q71" s="173"/>
      <c r="R71" s="178"/>
      <c r="S71" s="182"/>
      <c r="T71" s="179"/>
      <c r="U71" s="237" t="s">
        <v>81</v>
      </c>
      <c r="V71" s="238" t="s">
        <v>94</v>
      </c>
      <c r="W71" s="238" t="s">
        <v>101</v>
      </c>
    </row>
    <row r="72" spans="1:23" s="80" customFormat="1" ht="30" customHeight="1">
      <c r="A72" s="77"/>
      <c r="B72" s="104" t="s">
        <v>168</v>
      </c>
      <c r="C72" s="104"/>
      <c r="D72" s="107">
        <f>SUM(D67:D71)</f>
        <v>14084</v>
      </c>
      <c r="E72" s="107">
        <f>SUM(E67:E71)</f>
        <v>12665</v>
      </c>
      <c r="F72" s="106">
        <f t="shared" si="9"/>
        <v>0.11204105803395192</v>
      </c>
      <c r="G72" s="106"/>
      <c r="H72" s="107">
        <f>SUM(H67:H71)</f>
        <v>175040</v>
      </c>
      <c r="I72" s="107">
        <f>SUM(I67:I71)</f>
        <v>164745</v>
      </c>
      <c r="J72" s="106">
        <f t="shared" si="5"/>
        <v>6.2490515645391431E-2</v>
      </c>
      <c r="K72" s="78"/>
      <c r="L72" s="144"/>
      <c r="M72" s="145"/>
      <c r="N72" s="145"/>
      <c r="O72" s="145"/>
      <c r="Q72" s="173"/>
      <c r="R72" s="178"/>
      <c r="S72" s="178"/>
      <c r="T72" s="179"/>
    </row>
    <row r="73" spans="1:23" s="70" customFormat="1" ht="20.25" hidden="1">
      <c r="A73" s="66"/>
      <c r="B73" s="60"/>
      <c r="C73" s="60"/>
      <c r="D73" s="74"/>
      <c r="E73" s="74"/>
      <c r="F73" s="75"/>
      <c r="G73" s="75"/>
      <c r="H73" s="74"/>
      <c r="I73" s="74"/>
      <c r="J73" s="75"/>
      <c r="K73" s="68"/>
      <c r="L73" s="69"/>
      <c r="Q73" s="183"/>
      <c r="R73" s="184"/>
      <c r="S73" s="184"/>
      <c r="T73" s="179"/>
    </row>
    <row r="74" spans="1:23" s="70" customFormat="1" ht="20.25" hidden="1">
      <c r="A74" s="66"/>
      <c r="B74" s="60" t="s">
        <v>34</v>
      </c>
      <c r="C74" s="60"/>
      <c r="D74" s="67"/>
      <c r="E74" s="67"/>
      <c r="F74" s="73" t="str">
        <f>IF(E74=0,"",D74/E74-1)</f>
        <v/>
      </c>
      <c r="G74" s="73"/>
      <c r="H74" s="67"/>
      <c r="I74" s="67"/>
      <c r="J74" s="73" t="str">
        <f t="shared" ref="J74:J83" si="10">IF(I74=0,"",H74/I74-1)</f>
        <v/>
      </c>
      <c r="K74" s="68"/>
      <c r="L74" s="69"/>
      <c r="Q74" s="183"/>
      <c r="R74" s="184"/>
      <c r="S74" s="184"/>
      <c r="T74" s="179"/>
    </row>
    <row r="75" spans="1:23" s="70" customFormat="1" ht="20.25" hidden="1">
      <c r="A75" s="66"/>
      <c r="B75" s="76" t="s">
        <v>30</v>
      </c>
      <c r="C75" s="71"/>
      <c r="D75" s="72" t="e">
        <f>VLOOKUP($D$21,#REF!,44,0)</f>
        <v>#REF!</v>
      </c>
      <c r="E75" s="72" t="e">
        <f>VLOOKUP($E$21,#REF!,44,0)</f>
        <v>#REF!</v>
      </c>
      <c r="F75" s="73" t="e">
        <f>IF(E75=0,"",D75/E75-1)</f>
        <v>#REF!</v>
      </c>
      <c r="G75" s="73"/>
      <c r="H75" s="72" t="e">
        <f>VLOOKUP($D$21,#REF!,138,0)</f>
        <v>#REF!</v>
      </c>
      <c r="I75" s="72" t="e">
        <f>VLOOKUP($E$21,#REF!,138,0)</f>
        <v>#REF!</v>
      </c>
      <c r="J75" s="73" t="e">
        <f t="shared" si="10"/>
        <v>#REF!</v>
      </c>
      <c r="K75" s="68"/>
      <c r="L75" s="69"/>
      <c r="Q75" s="183"/>
      <c r="R75" s="184"/>
      <c r="S75" s="184"/>
      <c r="T75" s="179"/>
    </row>
    <row r="76" spans="1:23" s="70" customFormat="1" ht="20.25" hidden="1">
      <c r="A76" s="66"/>
      <c r="B76" s="76" t="s">
        <v>8</v>
      </c>
      <c r="C76" s="71"/>
      <c r="D76" s="72" t="e">
        <f>VLOOKUP($D$21,#REF!,45,0)</f>
        <v>#REF!</v>
      </c>
      <c r="E76" s="72" t="e">
        <f>VLOOKUP($E$21,#REF!,45,0)</f>
        <v>#REF!</v>
      </c>
      <c r="F76" s="73" t="e">
        <f>IF(E76=0,"",D76/E76-1)</f>
        <v>#REF!</v>
      </c>
      <c r="G76" s="73"/>
      <c r="H76" s="72" t="e">
        <f>VLOOKUP($D$21,#REF!,139,0)</f>
        <v>#REF!</v>
      </c>
      <c r="I76" s="72" t="e">
        <f>VLOOKUP($E$21,#REF!,139,0)</f>
        <v>#REF!</v>
      </c>
      <c r="J76" s="73" t="e">
        <f t="shared" si="10"/>
        <v>#REF!</v>
      </c>
      <c r="K76" s="68"/>
      <c r="L76" s="69"/>
      <c r="Q76" s="183"/>
      <c r="R76" s="184"/>
      <c r="S76" s="184"/>
      <c r="T76" s="179"/>
    </row>
    <row r="77" spans="1:23" s="70" customFormat="1" ht="20.25" hidden="1">
      <c r="A77" s="66"/>
      <c r="B77" s="76" t="s">
        <v>10</v>
      </c>
      <c r="C77" s="71"/>
      <c r="D77" s="72" t="e">
        <f>VLOOKUP($D$21,#REF!,46,0)</f>
        <v>#REF!</v>
      </c>
      <c r="E77" s="72" t="e">
        <f>VLOOKUP($E$21,#REF!,46,0)</f>
        <v>#REF!</v>
      </c>
      <c r="F77" s="73" t="e">
        <f t="shared" ref="F77:F83" si="11">IF(E77=0,"",D77/E77-1)</f>
        <v>#REF!</v>
      </c>
      <c r="G77" s="73"/>
      <c r="H77" s="72" t="e">
        <f>VLOOKUP($D$21,#REF!,140,0)</f>
        <v>#REF!</v>
      </c>
      <c r="I77" s="72" t="e">
        <f>VLOOKUP($E$21,#REF!,140,0)</f>
        <v>#REF!</v>
      </c>
      <c r="J77" s="73" t="e">
        <f t="shared" si="10"/>
        <v>#REF!</v>
      </c>
      <c r="K77" s="68"/>
      <c r="L77" s="69"/>
      <c r="Q77" s="183"/>
      <c r="R77" s="184"/>
      <c r="S77" s="184"/>
      <c r="T77" s="179"/>
    </row>
    <row r="78" spans="1:23" s="70" customFormat="1" ht="20.25" hidden="1">
      <c r="A78" s="66"/>
      <c r="B78" s="76" t="s">
        <v>31</v>
      </c>
      <c r="C78" s="71"/>
      <c r="D78" s="72" t="e">
        <f>VLOOKUP($D$21,#REF!,47,0)</f>
        <v>#REF!</v>
      </c>
      <c r="E78" s="72" t="e">
        <f>VLOOKUP($E$21,#REF!,47,0)</f>
        <v>#REF!</v>
      </c>
      <c r="F78" s="73" t="e">
        <f t="shared" si="11"/>
        <v>#REF!</v>
      </c>
      <c r="G78" s="73"/>
      <c r="H78" s="72" t="e">
        <f>VLOOKUP($D$21,#REF!,141,0)</f>
        <v>#REF!</v>
      </c>
      <c r="I78" s="72" t="e">
        <f>VLOOKUP($E$21,#REF!,141,0)</f>
        <v>#REF!</v>
      </c>
      <c r="J78" s="73" t="e">
        <f t="shared" si="10"/>
        <v>#REF!</v>
      </c>
      <c r="K78" s="68"/>
      <c r="L78" s="69"/>
      <c r="Q78" s="183"/>
      <c r="R78" s="184"/>
      <c r="S78" s="184"/>
      <c r="T78" s="179"/>
    </row>
    <row r="79" spans="1:23" s="70" customFormat="1" ht="20.25" hidden="1">
      <c r="A79" s="66"/>
      <c r="B79" s="76" t="s">
        <v>11</v>
      </c>
      <c r="C79" s="71"/>
      <c r="D79" s="72" t="e">
        <f>VLOOKUP($D$21,#REF!,48,0)</f>
        <v>#REF!</v>
      </c>
      <c r="E79" s="72" t="e">
        <f>VLOOKUP($E$21,#REF!,48,0)</f>
        <v>#REF!</v>
      </c>
      <c r="F79" s="73" t="e">
        <f t="shared" si="11"/>
        <v>#REF!</v>
      </c>
      <c r="G79" s="73"/>
      <c r="H79" s="72" t="e">
        <f>VLOOKUP($D$21,#REF!,142,0)</f>
        <v>#REF!</v>
      </c>
      <c r="I79" s="72" t="e">
        <f>VLOOKUP($E$21,#REF!,142,0)</f>
        <v>#REF!</v>
      </c>
      <c r="J79" s="73" t="e">
        <f t="shared" si="10"/>
        <v>#REF!</v>
      </c>
      <c r="K79" s="68"/>
      <c r="L79" s="69"/>
      <c r="Q79" s="183"/>
      <c r="R79" s="184"/>
      <c r="S79" s="184"/>
      <c r="T79" s="179"/>
    </row>
    <row r="80" spans="1:23" s="70" customFormat="1" ht="20.25" hidden="1">
      <c r="A80" s="66"/>
      <c r="B80" s="76" t="s">
        <v>12</v>
      </c>
      <c r="C80" s="71"/>
      <c r="D80" s="72" t="e">
        <f>VLOOKUP($D$21,#REF!,49,0)</f>
        <v>#REF!</v>
      </c>
      <c r="E80" s="72" t="e">
        <f>VLOOKUP($E$21,#REF!,49,0)</f>
        <v>#REF!</v>
      </c>
      <c r="F80" s="73" t="e">
        <f t="shared" si="11"/>
        <v>#REF!</v>
      </c>
      <c r="G80" s="73"/>
      <c r="H80" s="72" t="e">
        <f>VLOOKUP($D$21,#REF!,143,0)</f>
        <v>#REF!</v>
      </c>
      <c r="I80" s="72" t="e">
        <f>VLOOKUP($E$21,#REF!,143,0)</f>
        <v>#REF!</v>
      </c>
      <c r="J80" s="73" t="e">
        <f t="shared" si="10"/>
        <v>#REF!</v>
      </c>
      <c r="K80" s="68"/>
      <c r="L80" s="69"/>
      <c r="Q80" s="183"/>
      <c r="R80" s="184"/>
      <c r="S80" s="184"/>
      <c r="T80" s="179"/>
    </row>
    <row r="81" spans="1:20" s="70" customFormat="1" ht="20.25" hidden="1">
      <c r="A81" s="66"/>
      <c r="B81" s="76" t="s">
        <v>3</v>
      </c>
      <c r="C81" s="71"/>
      <c r="D81" s="72" t="e">
        <f>VLOOKUP($D$21,#REF!,50,0)</f>
        <v>#REF!</v>
      </c>
      <c r="E81" s="72" t="e">
        <f>VLOOKUP($E$21,#REF!,50,0)</f>
        <v>#REF!</v>
      </c>
      <c r="F81" s="73" t="e">
        <f t="shared" si="11"/>
        <v>#REF!</v>
      </c>
      <c r="G81" s="73"/>
      <c r="H81" s="72" t="e">
        <f>VLOOKUP($D$21,#REF!,144,0)</f>
        <v>#REF!</v>
      </c>
      <c r="I81" s="72" t="e">
        <f>VLOOKUP($E$21,#REF!,144,0)</f>
        <v>#REF!</v>
      </c>
      <c r="J81" s="73" t="e">
        <f t="shared" si="10"/>
        <v>#REF!</v>
      </c>
      <c r="K81" s="68"/>
      <c r="L81" s="69"/>
      <c r="Q81" s="183"/>
      <c r="R81" s="184"/>
      <c r="S81" s="184"/>
      <c r="T81" s="179"/>
    </row>
    <row r="82" spans="1:20" s="70" customFormat="1" ht="20.25" hidden="1">
      <c r="A82" s="66"/>
      <c r="B82" s="76" t="s">
        <v>33</v>
      </c>
      <c r="C82" s="71"/>
      <c r="D82" s="72" t="e">
        <f>SUM(D76:D81)</f>
        <v>#REF!</v>
      </c>
      <c r="E82" s="72" t="e">
        <f>SUM(E76:E81)</f>
        <v>#REF!</v>
      </c>
      <c r="F82" s="73" t="e">
        <f t="shared" si="11"/>
        <v>#REF!</v>
      </c>
      <c r="G82" s="73"/>
      <c r="H82" s="72" t="e">
        <f>SUM(H76:H81)</f>
        <v>#REF!</v>
      </c>
      <c r="I82" s="72" t="e">
        <f>SUM(I76:I81)</f>
        <v>#REF!</v>
      </c>
      <c r="J82" s="73" t="e">
        <f t="shared" si="10"/>
        <v>#REF!</v>
      </c>
      <c r="K82" s="68"/>
      <c r="L82" s="69"/>
      <c r="Q82" s="183"/>
      <c r="R82" s="184"/>
      <c r="S82" s="184"/>
      <c r="T82" s="179"/>
    </row>
    <row r="83" spans="1:20" s="70" customFormat="1" ht="20.25" hidden="1">
      <c r="A83" s="66"/>
      <c r="B83" s="60" t="s">
        <v>2</v>
      </c>
      <c r="C83" s="60"/>
      <c r="D83" s="74" t="e">
        <f>SUM(D75:D81)</f>
        <v>#REF!</v>
      </c>
      <c r="E83" s="74" t="e">
        <f>SUM(E75:E81)</f>
        <v>#REF!</v>
      </c>
      <c r="F83" s="75" t="e">
        <f t="shared" si="11"/>
        <v>#REF!</v>
      </c>
      <c r="G83" s="75"/>
      <c r="H83" s="74" t="e">
        <f>SUM(H75:H81)</f>
        <v>#REF!</v>
      </c>
      <c r="I83" s="74" t="e">
        <f>SUM(I75:I81)</f>
        <v>#REF!</v>
      </c>
      <c r="J83" s="75" t="e">
        <f t="shared" si="10"/>
        <v>#REF!</v>
      </c>
      <c r="K83" s="68"/>
      <c r="L83" s="69"/>
      <c r="Q83" s="183"/>
      <c r="R83" s="184"/>
      <c r="S83" s="184"/>
      <c r="T83" s="179"/>
    </row>
    <row r="84" spans="1:20" s="70" customFormat="1" ht="20.25" hidden="1">
      <c r="A84" s="66"/>
      <c r="B84" s="60"/>
      <c r="C84" s="60"/>
      <c r="D84" s="74"/>
      <c r="E84" s="74"/>
      <c r="F84" s="75"/>
      <c r="G84" s="75"/>
      <c r="H84" s="74"/>
      <c r="I84" s="74"/>
      <c r="J84" s="75"/>
      <c r="K84" s="68"/>
      <c r="L84" s="69"/>
      <c r="Q84" s="183"/>
      <c r="R84" s="184"/>
      <c r="S84" s="184"/>
      <c r="T84" s="179"/>
    </row>
    <row r="85" spans="1:20" s="70" customFormat="1" ht="57.95" customHeight="1">
      <c r="A85" s="66"/>
      <c r="B85" s="60"/>
      <c r="C85" s="60"/>
      <c r="D85" s="74"/>
      <c r="E85" s="74"/>
      <c r="F85" s="75"/>
      <c r="G85" s="75"/>
      <c r="H85" s="74"/>
      <c r="I85" s="74"/>
      <c r="J85" s="75"/>
      <c r="K85" s="68"/>
      <c r="L85" s="69"/>
      <c r="Q85" s="183"/>
      <c r="R85" s="184"/>
      <c r="S85" s="184"/>
      <c r="T85" s="179"/>
    </row>
    <row r="86" spans="1:20" ht="30.75" customHeight="1">
      <c r="B86" s="244" t="s">
        <v>165</v>
      </c>
      <c r="C86" s="244"/>
      <c r="D86" s="244"/>
      <c r="E86" s="244"/>
      <c r="F86" s="244"/>
      <c r="G86" s="244"/>
      <c r="H86" s="244"/>
      <c r="I86" s="244"/>
      <c r="J86" s="244"/>
      <c r="K86" s="58"/>
      <c r="L86" s="59"/>
    </row>
    <row r="87" spans="1:20" ht="59.1" customHeight="1">
      <c r="B87" s="245" t="s">
        <v>169</v>
      </c>
      <c r="C87" s="245"/>
      <c r="D87" s="245"/>
      <c r="E87" s="245"/>
      <c r="F87" s="245"/>
      <c r="G87" s="245"/>
      <c r="H87" s="245"/>
      <c r="I87" s="245"/>
      <c r="J87" s="245"/>
      <c r="K87" s="58"/>
      <c r="L87" s="59"/>
    </row>
    <row r="88" spans="1:20" ht="15.75">
      <c r="B88" s="65"/>
      <c r="C88" s="64"/>
      <c r="D88" s="62"/>
      <c r="E88" s="62"/>
      <c r="F88" s="63"/>
      <c r="G88" s="63"/>
      <c r="H88" s="62"/>
      <c r="I88" s="62"/>
      <c r="J88" s="63"/>
      <c r="K88" s="58"/>
      <c r="L88" s="59"/>
    </row>
    <row r="89" spans="1:20" ht="15.75">
      <c r="B89" s="65"/>
      <c r="C89" s="64"/>
      <c r="D89" s="62"/>
      <c r="E89" s="62"/>
      <c r="F89" s="63"/>
      <c r="G89" s="63"/>
      <c r="H89" s="62"/>
      <c r="I89" s="62"/>
      <c r="J89" s="63"/>
      <c r="K89" s="58"/>
      <c r="L89" s="59"/>
    </row>
    <row r="90" spans="1:20" ht="15.75">
      <c r="B90" s="65"/>
      <c r="C90" s="64"/>
      <c r="D90" s="62"/>
      <c r="E90" s="62"/>
      <c r="F90" s="63"/>
      <c r="G90" s="63"/>
      <c r="H90" s="62"/>
      <c r="I90" s="62"/>
      <c r="J90" s="63"/>
      <c r="K90" s="58"/>
      <c r="L90" s="59"/>
    </row>
    <row r="91" spans="1:20">
      <c r="B91" s="61"/>
      <c r="C91" s="61"/>
      <c r="D91" s="62"/>
      <c r="E91" s="62"/>
      <c r="F91" s="63"/>
      <c r="G91" s="63"/>
      <c r="H91" s="62"/>
      <c r="I91" s="62"/>
      <c r="J91" s="63"/>
      <c r="K91" s="58"/>
      <c r="L91" s="59"/>
    </row>
    <row r="92" spans="1:20">
      <c r="B92" s="7"/>
      <c r="C92" s="7"/>
      <c r="D92" s="8"/>
      <c r="E92" s="8"/>
      <c r="F92" s="9"/>
      <c r="G92" s="9"/>
      <c r="H92" s="8"/>
      <c r="I92" s="8"/>
      <c r="J92" s="9"/>
    </row>
    <row r="93" spans="1:20">
      <c r="B93" s="7"/>
      <c r="C93" s="7"/>
      <c r="D93" s="8"/>
      <c r="E93" s="8"/>
      <c r="F93" s="9"/>
      <c r="G93" s="9"/>
      <c r="H93" s="8"/>
      <c r="I93" s="8"/>
      <c r="J93" s="9"/>
    </row>
    <row r="94" spans="1:20">
      <c r="B94" s="7"/>
      <c r="C94" s="7"/>
      <c r="D94" s="8"/>
      <c r="E94" s="8"/>
      <c r="F94" s="9"/>
      <c r="G94" s="9"/>
      <c r="H94" s="8"/>
      <c r="I94" s="8"/>
      <c r="J94" s="9"/>
    </row>
    <row r="95" spans="1:20">
      <c r="B95" s="7"/>
      <c r="C95" s="7"/>
      <c r="D95" s="8"/>
      <c r="E95" s="8"/>
      <c r="F95" s="9"/>
      <c r="G95" s="9"/>
      <c r="H95" s="8"/>
      <c r="I95" s="8"/>
      <c r="J95" s="9"/>
    </row>
    <row r="96" spans="1:20">
      <c r="B96" s="7"/>
      <c r="C96" s="7"/>
      <c r="D96" s="8"/>
      <c r="E96" s="8"/>
      <c r="F96" s="9"/>
      <c r="G96" s="9"/>
      <c r="H96" s="8"/>
      <c r="I96" s="8"/>
      <c r="J96" s="9"/>
    </row>
    <row r="97" spans="2:10">
      <c r="B97" s="7"/>
      <c r="C97" s="7"/>
      <c r="D97" s="8"/>
      <c r="E97" s="8"/>
      <c r="F97" s="9"/>
      <c r="G97" s="9"/>
      <c r="H97" s="8"/>
      <c r="I97" s="8"/>
      <c r="J97" s="9"/>
    </row>
    <row r="98" spans="2:10">
      <c r="B98" s="7"/>
      <c r="C98" s="7"/>
      <c r="D98" s="8"/>
      <c r="E98" s="8"/>
      <c r="F98" s="9"/>
      <c r="G98" s="9"/>
      <c r="H98" s="8"/>
      <c r="I98" s="8"/>
      <c r="J98" s="9"/>
    </row>
    <row r="99" spans="2:10">
      <c r="B99" s="7"/>
      <c r="C99" s="7"/>
      <c r="D99" s="8"/>
      <c r="E99" s="8"/>
      <c r="F99" s="9"/>
      <c r="G99" s="9"/>
      <c r="H99" s="8"/>
      <c r="I99" s="8"/>
      <c r="J99" s="9"/>
    </row>
    <row r="100" spans="2:10">
      <c r="B100" s="7"/>
      <c r="C100" s="7"/>
      <c r="D100" s="8"/>
      <c r="E100" s="8"/>
      <c r="F100" s="9"/>
      <c r="G100" s="9"/>
      <c r="H100" s="8"/>
      <c r="I100" s="8"/>
      <c r="J100" s="9"/>
    </row>
    <row r="101" spans="2:10">
      <c r="B101" s="7"/>
      <c r="C101" s="7"/>
      <c r="D101" s="8"/>
      <c r="E101" s="8"/>
      <c r="F101" s="9"/>
      <c r="G101" s="9"/>
      <c r="H101" s="8"/>
      <c r="I101" s="8"/>
      <c r="J101" s="9"/>
    </row>
    <row r="102" spans="2:10">
      <c r="B102" s="7"/>
      <c r="C102" s="7"/>
      <c r="D102" s="8"/>
      <c r="E102" s="8"/>
      <c r="F102" s="9"/>
      <c r="G102" s="9"/>
      <c r="H102" s="8"/>
      <c r="I102" s="8"/>
      <c r="J102" s="9"/>
    </row>
    <row r="103" spans="2:10">
      <c r="B103" s="7"/>
      <c r="C103" s="7"/>
      <c r="D103" s="8"/>
      <c r="E103" s="8"/>
      <c r="F103" s="9"/>
      <c r="G103" s="9"/>
      <c r="H103" s="8"/>
      <c r="I103" s="8"/>
      <c r="J103" s="9"/>
    </row>
    <row r="104" spans="2:10">
      <c r="B104" s="7"/>
      <c r="C104" s="7"/>
      <c r="D104" s="8"/>
      <c r="E104" s="8"/>
      <c r="F104" s="9"/>
      <c r="G104" s="9"/>
      <c r="H104" s="8"/>
      <c r="I104" s="8"/>
      <c r="J104" s="9"/>
    </row>
    <row r="105" spans="2:10">
      <c r="B105" s="7"/>
      <c r="C105" s="7"/>
      <c r="D105" s="8"/>
      <c r="E105" s="8"/>
      <c r="F105" s="9"/>
      <c r="G105" s="9"/>
      <c r="H105" s="8"/>
      <c r="I105" s="8"/>
      <c r="J105" s="9"/>
    </row>
    <row r="106" spans="2:10">
      <c r="B106" s="7"/>
      <c r="C106" s="7"/>
      <c r="D106" s="8"/>
      <c r="E106" s="8"/>
      <c r="F106" s="9"/>
      <c r="G106" s="9"/>
      <c r="H106" s="8"/>
      <c r="I106" s="8"/>
      <c r="J106" s="9"/>
    </row>
    <row r="107" spans="2:10">
      <c r="B107" s="7"/>
      <c r="C107" s="7"/>
      <c r="D107" s="8"/>
      <c r="E107" s="8"/>
      <c r="F107" s="9"/>
      <c r="G107" s="9"/>
      <c r="H107" s="8"/>
      <c r="I107" s="8"/>
      <c r="J107" s="9"/>
    </row>
    <row r="108" spans="2:10" hidden="1">
      <c r="B108" s="7"/>
      <c r="C108" s="7"/>
      <c r="D108" s="8"/>
      <c r="E108" s="8"/>
      <c r="F108" s="9"/>
      <c r="G108" s="9"/>
      <c r="H108" s="8"/>
      <c r="I108" s="8"/>
      <c r="J108" s="9"/>
    </row>
    <row r="109" spans="2:10" hidden="1">
      <c r="B109" s="7"/>
      <c r="C109" s="7"/>
      <c r="D109" s="8"/>
      <c r="E109" s="8"/>
      <c r="F109" s="9"/>
      <c r="G109" s="9"/>
      <c r="H109" s="8"/>
      <c r="I109" s="8"/>
      <c r="J109" s="9"/>
    </row>
    <row r="110" spans="2:10" hidden="1">
      <c r="B110" s="12"/>
      <c r="C110" s="12"/>
      <c r="D110" s="13"/>
      <c r="E110" s="13"/>
      <c r="F110" s="13"/>
      <c r="G110" s="13"/>
      <c r="H110" s="13"/>
      <c r="I110" s="13"/>
      <c r="J110" s="13"/>
    </row>
    <row r="111" spans="2:10">
      <c r="B111" s="14"/>
      <c r="C111" s="14"/>
      <c r="D111" s="15"/>
      <c r="E111" s="15"/>
      <c r="F111" s="15"/>
      <c r="G111" s="15"/>
      <c r="H111" s="15"/>
      <c r="I111" s="15"/>
      <c r="J111" s="15"/>
    </row>
    <row r="112" spans="2:10">
      <c r="B112" s="14"/>
      <c r="C112" s="14"/>
      <c r="D112" s="15"/>
      <c r="E112" s="15"/>
      <c r="F112" s="15"/>
      <c r="G112" s="15"/>
      <c r="H112" s="15"/>
      <c r="I112" s="15"/>
      <c r="J112" s="15"/>
    </row>
    <row r="113" spans="2:20">
      <c r="B113" s="14"/>
      <c r="C113" s="14"/>
      <c r="D113" s="15"/>
      <c r="E113" s="15"/>
      <c r="F113" s="15"/>
      <c r="G113" s="15"/>
      <c r="H113" s="15"/>
      <c r="I113" s="15"/>
      <c r="J113" s="15"/>
    </row>
    <row r="114" spans="2:20" s="12" customFormat="1">
      <c r="D114" s="13"/>
      <c r="E114" s="13"/>
      <c r="F114" s="13"/>
      <c r="G114" s="13"/>
      <c r="H114" s="13"/>
      <c r="I114" s="13"/>
      <c r="J114" s="13"/>
      <c r="K114" s="20"/>
      <c r="Q114" s="185"/>
      <c r="R114" s="186"/>
      <c r="S114" s="186"/>
      <c r="T114" s="186"/>
    </row>
    <row r="115" spans="2:20" s="12" customFormat="1">
      <c r="D115" s="13"/>
      <c r="E115" s="13"/>
      <c r="F115" s="13"/>
      <c r="G115" s="13"/>
      <c r="H115" s="13"/>
      <c r="I115" s="13"/>
      <c r="J115" s="13"/>
      <c r="K115" s="20"/>
      <c r="Q115" s="185"/>
      <c r="R115" s="186"/>
      <c r="S115" s="186"/>
      <c r="T115" s="186"/>
    </row>
    <row r="116" spans="2:20" s="12" customFormat="1">
      <c r="D116" s="13"/>
      <c r="E116" s="13"/>
      <c r="F116" s="13"/>
      <c r="G116" s="13"/>
      <c r="H116" s="13"/>
      <c r="I116" s="13"/>
      <c r="J116" s="13"/>
      <c r="K116" s="20"/>
      <c r="Q116" s="185"/>
      <c r="R116" s="186"/>
      <c r="S116" s="186"/>
      <c r="T116" s="186"/>
    </row>
    <row r="117" spans="2:20" s="12" customFormat="1">
      <c r="D117" s="13"/>
      <c r="E117" s="13"/>
      <c r="F117" s="13"/>
      <c r="G117" s="13"/>
      <c r="H117" s="13"/>
      <c r="I117" s="13"/>
      <c r="J117" s="13"/>
      <c r="K117" s="20"/>
      <c r="Q117" s="185"/>
      <c r="R117" s="186"/>
      <c r="S117" s="186"/>
      <c r="T117" s="186"/>
    </row>
    <row r="118" spans="2:20" s="12" customFormat="1" ht="15">
      <c r="B118" s="26"/>
      <c r="C118" s="26"/>
      <c r="D118" s="27"/>
      <c r="E118" s="27"/>
      <c r="F118" s="13"/>
      <c r="G118" s="13"/>
      <c r="H118" s="13"/>
      <c r="I118" s="13"/>
      <c r="J118" s="13"/>
      <c r="K118" s="20"/>
      <c r="Q118" s="185"/>
      <c r="R118" s="186"/>
      <c r="S118" s="186"/>
      <c r="T118" s="186"/>
    </row>
    <row r="119" spans="2:20" s="12" customFormat="1" ht="15">
      <c r="B119" s="26"/>
      <c r="C119" s="26"/>
      <c r="D119" s="28"/>
      <c r="E119" s="28"/>
      <c r="F119" s="13"/>
      <c r="G119" s="13"/>
      <c r="H119" s="13"/>
      <c r="I119" s="13"/>
      <c r="J119" s="13"/>
      <c r="K119" s="20"/>
      <c r="Q119" s="185"/>
      <c r="R119" s="186"/>
      <c r="S119" s="186"/>
      <c r="T119" s="186"/>
    </row>
    <row r="120" spans="2:20" s="12" customFormat="1" ht="15">
      <c r="B120" s="26"/>
      <c r="C120" s="26"/>
      <c r="D120" s="28"/>
      <c r="E120" s="28"/>
      <c r="F120" s="13"/>
      <c r="G120" s="13"/>
      <c r="H120" s="13"/>
      <c r="I120" s="13"/>
      <c r="J120" s="13"/>
      <c r="K120" s="20"/>
      <c r="Q120" s="185"/>
      <c r="R120" s="186"/>
      <c r="S120" s="186"/>
      <c r="T120" s="186"/>
    </row>
    <row r="121" spans="2:20" s="12" customFormat="1">
      <c r="D121" s="13"/>
      <c r="E121" s="13"/>
      <c r="F121" s="13"/>
      <c r="G121" s="13"/>
      <c r="H121" s="13"/>
      <c r="I121" s="13"/>
      <c r="J121" s="13"/>
      <c r="K121" s="20"/>
      <c r="Q121" s="185"/>
      <c r="R121" s="186"/>
      <c r="S121" s="186"/>
      <c r="T121" s="186"/>
    </row>
    <row r="122" spans="2:20" s="12" customFormat="1">
      <c r="D122" s="13"/>
      <c r="E122" s="13"/>
      <c r="F122" s="13"/>
      <c r="G122" s="13"/>
      <c r="H122" s="13"/>
      <c r="I122" s="13"/>
      <c r="J122" s="13"/>
      <c r="K122" s="20"/>
      <c r="Q122" s="185"/>
      <c r="R122" s="186"/>
      <c r="S122" s="186"/>
      <c r="T122" s="186"/>
    </row>
    <row r="123" spans="2:20" s="12" customFormat="1">
      <c r="D123" s="13"/>
      <c r="E123" s="13"/>
      <c r="F123" s="13"/>
      <c r="G123" s="13"/>
      <c r="H123" s="13"/>
      <c r="I123" s="13"/>
      <c r="J123" s="13"/>
      <c r="K123" s="20"/>
      <c r="Q123" s="185"/>
      <c r="R123" s="186"/>
      <c r="S123" s="186"/>
      <c r="T123" s="186"/>
    </row>
    <row r="124" spans="2:20" s="12" customFormat="1">
      <c r="D124" s="13"/>
      <c r="E124" s="13"/>
      <c r="F124" s="13"/>
      <c r="G124" s="13"/>
      <c r="H124" s="13"/>
      <c r="I124" s="13"/>
      <c r="J124" s="13"/>
      <c r="K124" s="20"/>
      <c r="Q124" s="185"/>
      <c r="R124" s="186"/>
      <c r="S124" s="186"/>
      <c r="T124" s="186"/>
    </row>
    <row r="125" spans="2:20" s="12" customFormat="1">
      <c r="D125" s="13"/>
      <c r="E125" s="13"/>
      <c r="F125" s="13"/>
      <c r="G125" s="13"/>
      <c r="H125" s="13"/>
      <c r="I125" s="13"/>
      <c r="J125" s="13"/>
      <c r="K125" s="20"/>
      <c r="Q125" s="185"/>
      <c r="R125" s="186"/>
      <c r="S125" s="186"/>
      <c r="T125" s="186"/>
    </row>
    <row r="126" spans="2:20" s="12" customFormat="1">
      <c r="D126" s="13"/>
      <c r="E126" s="13"/>
      <c r="F126" s="13"/>
      <c r="G126" s="13"/>
      <c r="H126" s="13"/>
      <c r="I126" s="13"/>
      <c r="J126" s="13"/>
      <c r="K126" s="20"/>
      <c r="Q126" s="185"/>
      <c r="R126" s="186"/>
      <c r="S126" s="186"/>
      <c r="T126" s="186"/>
    </row>
    <row r="127" spans="2:20" s="12" customFormat="1">
      <c r="D127" s="13"/>
      <c r="E127" s="13"/>
      <c r="F127" s="13"/>
      <c r="G127" s="13"/>
      <c r="H127" s="13"/>
      <c r="I127" s="13"/>
      <c r="J127" s="13"/>
      <c r="K127" s="20"/>
      <c r="Q127" s="185"/>
      <c r="R127" s="186"/>
      <c r="S127" s="186"/>
      <c r="T127" s="186"/>
    </row>
    <row r="128" spans="2:20">
      <c r="D128" s="15"/>
      <c r="E128" s="15"/>
      <c r="F128" s="15"/>
      <c r="G128" s="15"/>
      <c r="H128" s="15"/>
      <c r="I128" s="15"/>
      <c r="J128" s="15"/>
    </row>
    <row r="129" spans="4:10">
      <c r="D129" s="15"/>
      <c r="E129" s="15"/>
      <c r="F129" s="15"/>
      <c r="G129" s="15"/>
      <c r="H129" s="15"/>
      <c r="I129" s="15"/>
      <c r="J129" s="15"/>
    </row>
    <row r="130" spans="4:10">
      <c r="D130" s="15"/>
      <c r="E130" s="15"/>
      <c r="F130" s="15"/>
      <c r="G130" s="15"/>
      <c r="H130" s="15"/>
      <c r="I130" s="15"/>
      <c r="J130" s="15"/>
    </row>
  </sheetData>
  <mergeCells count="4">
    <mergeCell ref="B19:C20"/>
    <mergeCell ref="B4:G4"/>
    <mergeCell ref="B86:J86"/>
    <mergeCell ref="B87:J87"/>
  </mergeCells>
  <phoneticPr fontId="4" type="noConversion"/>
  <pageMargins left="0.23622047244094491" right="0.23622047244094491" top="0.23622047244094491" bottom="0.23622047244094491" header="0.15748031496062992" footer="0.15748031496062992"/>
  <pageSetup paperSize="9" scale="44" orientation="portrait" r:id="rId1"/>
  <colBreaks count="1" manualBreakCount="1">
    <brk id="10"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DEA6AD-2BDB-4B1B-8D86-918DB58F4FF1}">
  <sheetPr codeName="Sheet2"/>
  <dimension ref="B1:DB453"/>
  <sheetViews>
    <sheetView zoomScale="90" zoomScaleNormal="90" workbookViewId="0">
      <pane xSplit="3" ySplit="9" topLeftCell="D270" activePane="bottomRight" state="frozen"/>
      <selection pane="topRight" activeCell="C1" sqref="C1"/>
      <selection pane="bottomLeft" activeCell="A9" sqref="A9"/>
      <selection pane="bottomRight" activeCell="I295" sqref="I295"/>
    </sheetView>
  </sheetViews>
  <sheetFormatPr defaultRowHeight="12.75"/>
  <cols>
    <col min="2" max="2" width="7.28515625" customWidth="1"/>
    <col min="3" max="3" width="35" style="1" bestFit="1" customWidth="1"/>
    <col min="4" max="4" width="11.42578125" customWidth="1"/>
    <col min="5" max="5" width="12.7109375" customWidth="1"/>
    <col min="6" max="6" width="12.7109375" bestFit="1" customWidth="1"/>
    <col min="7" max="9" width="15.28515625" bestFit="1" customWidth="1"/>
    <col min="10" max="10" width="11.140625" bestFit="1" customWidth="1"/>
    <col min="11" max="11" width="13.140625" bestFit="1" customWidth="1"/>
    <col min="12" max="12" width="14.140625" bestFit="1" customWidth="1"/>
    <col min="13" max="13" width="9.85546875" bestFit="1" customWidth="1"/>
    <col min="14" max="14" width="10.85546875" bestFit="1" customWidth="1"/>
    <col min="15" max="15" width="10.140625" bestFit="1" customWidth="1"/>
    <col min="16" max="16" width="15" bestFit="1" customWidth="1"/>
    <col min="17" max="17" width="15.7109375" bestFit="1" customWidth="1"/>
    <col min="18" max="18" width="15" bestFit="1" customWidth="1"/>
    <col min="19" max="19" width="12.42578125" bestFit="1" customWidth="1"/>
    <col min="20" max="20" width="14.42578125" bestFit="1" customWidth="1"/>
    <col min="21" max="21" width="13.85546875" bestFit="1" customWidth="1"/>
    <col min="22" max="22" width="10.7109375" customWidth="1"/>
    <col min="23" max="28" width="10.85546875" bestFit="1" customWidth="1"/>
    <col min="29" max="43" width="10.85546875" customWidth="1"/>
    <col min="85" max="85" width="10.7109375" customWidth="1"/>
    <col min="86" max="87" width="9.85546875" customWidth="1"/>
  </cols>
  <sheetData>
    <row r="1" spans="2:102" ht="13.5" thickBot="1"/>
    <row r="2" spans="2:102" ht="16.5" thickTop="1" thickBot="1">
      <c r="C2" s="16" t="s">
        <v>4</v>
      </c>
      <c r="D2" s="17">
        <v>45901</v>
      </c>
      <c r="E2" s="29"/>
    </row>
    <row r="3" spans="2:102" ht="15.75" thickTop="1">
      <c r="C3" s="18" t="s">
        <v>5</v>
      </c>
      <c r="D3" s="19">
        <f>DATE(YEAR(D2),MONTH(D2)-12,DAY(D2))</f>
        <v>45536</v>
      </c>
      <c r="E3" s="19"/>
    </row>
    <row r="4" spans="2:102" ht="15">
      <c r="C4" s="18" t="s">
        <v>52</v>
      </c>
      <c r="D4" s="19">
        <f>DATE(YEAR(D2),4,1)</f>
        <v>45748</v>
      </c>
      <c r="E4" s="19"/>
    </row>
    <row r="5" spans="2:102" ht="15">
      <c r="C5" s="18" t="s">
        <v>53</v>
      </c>
      <c r="D5" s="19">
        <f>DATE(YEAR(D3),4,1)</f>
        <v>45383</v>
      </c>
      <c r="E5" s="19"/>
    </row>
    <row r="6" spans="2:102" ht="15.75" thickBot="1">
      <c r="C6" s="18"/>
      <c r="D6" s="19"/>
      <c r="E6" s="19"/>
      <c r="J6" s="54" t="s">
        <v>62</v>
      </c>
      <c r="K6" s="54" t="s">
        <v>63</v>
      </c>
      <c r="L6" s="54" t="s">
        <v>64</v>
      </c>
      <c r="S6" s="54" t="s">
        <v>71</v>
      </c>
      <c r="T6" s="54" t="s">
        <v>72</v>
      </c>
      <c r="U6" s="54" t="s">
        <v>73</v>
      </c>
      <c r="BN6" s="54" t="s">
        <v>80</v>
      </c>
      <c r="BO6" s="54" t="s">
        <v>81</v>
      </c>
      <c r="BP6" s="54" t="s">
        <v>82</v>
      </c>
      <c r="BQ6" s="54" t="s">
        <v>9</v>
      </c>
      <c r="BR6" s="54" t="s">
        <v>83</v>
      </c>
      <c r="BS6" s="54" t="s">
        <v>84</v>
      </c>
      <c r="BT6" s="54" t="s">
        <v>85</v>
      </c>
      <c r="BU6" s="54" t="s">
        <v>119</v>
      </c>
      <c r="BV6" s="54" t="s">
        <v>120</v>
      </c>
      <c r="BW6" s="54" t="s">
        <v>121</v>
      </c>
      <c r="BX6" s="54" t="s">
        <v>122</v>
      </c>
      <c r="BY6" s="54" t="s">
        <v>123</v>
      </c>
      <c r="BZ6" s="54" t="s">
        <v>124</v>
      </c>
      <c r="CA6" s="54" t="s">
        <v>125</v>
      </c>
      <c r="CB6" s="54" t="s">
        <v>126</v>
      </c>
      <c r="CC6" s="54" t="s">
        <v>127</v>
      </c>
      <c r="CD6" s="54" t="s">
        <v>128</v>
      </c>
      <c r="CE6" s="54" t="s">
        <v>129</v>
      </c>
      <c r="CF6" s="54" t="s">
        <v>130</v>
      </c>
      <c r="CG6" s="54" t="s">
        <v>131</v>
      </c>
      <c r="CH6" s="54" t="s">
        <v>132</v>
      </c>
      <c r="CI6" s="54" t="s">
        <v>162</v>
      </c>
      <c r="CT6" s="54" t="s">
        <v>91</v>
      </c>
      <c r="CU6" s="54" t="s">
        <v>88</v>
      </c>
      <c r="CV6" s="54" t="s">
        <v>89</v>
      </c>
      <c r="CW6" s="54" t="s">
        <v>90</v>
      </c>
      <c r="CX6" s="54" t="s">
        <v>92</v>
      </c>
    </row>
    <row r="7" spans="2:102" ht="15.75" thickBot="1">
      <c r="C7"/>
      <c r="D7" s="50" t="s">
        <v>62</v>
      </c>
      <c r="E7" s="50" t="s">
        <v>63</v>
      </c>
      <c r="F7" s="50" t="s">
        <v>64</v>
      </c>
      <c r="G7" s="50" t="s">
        <v>65</v>
      </c>
      <c r="H7" s="50" t="s">
        <v>66</v>
      </c>
      <c r="I7" s="50" t="s">
        <v>67</v>
      </c>
      <c r="J7" s="50" t="s">
        <v>68</v>
      </c>
      <c r="K7" s="50" t="s">
        <v>69</v>
      </c>
      <c r="L7" s="50" t="s">
        <v>70</v>
      </c>
      <c r="M7" s="50" t="s">
        <v>71</v>
      </c>
      <c r="N7" s="50" t="s">
        <v>72</v>
      </c>
      <c r="O7" s="50" t="s">
        <v>73</v>
      </c>
      <c r="P7" s="50" t="s">
        <v>74</v>
      </c>
      <c r="Q7" s="50" t="s">
        <v>75</v>
      </c>
      <c r="R7" s="50" t="s">
        <v>76</v>
      </c>
      <c r="S7" s="50" t="s">
        <v>77</v>
      </c>
      <c r="T7" s="50" t="s">
        <v>78</v>
      </c>
      <c r="U7" s="50" t="s">
        <v>79</v>
      </c>
      <c r="V7" s="52" t="s">
        <v>80</v>
      </c>
      <c r="W7" s="50" t="s">
        <v>81</v>
      </c>
      <c r="X7" s="50" t="s">
        <v>82</v>
      </c>
      <c r="Y7" s="50" t="s">
        <v>9</v>
      </c>
      <c r="Z7" s="50" t="s">
        <v>83</v>
      </c>
      <c r="AA7" s="50" t="s">
        <v>84</v>
      </c>
      <c r="AB7" s="50" t="s">
        <v>85</v>
      </c>
      <c r="AC7" s="50" t="s">
        <v>119</v>
      </c>
      <c r="AD7" s="50" t="s">
        <v>120</v>
      </c>
      <c r="AE7" s="50" t="s">
        <v>121</v>
      </c>
      <c r="AF7" s="50" t="s">
        <v>122</v>
      </c>
      <c r="AG7" s="50" t="s">
        <v>123</v>
      </c>
      <c r="AH7" s="50" t="s">
        <v>124</v>
      </c>
      <c r="AI7" s="50" t="s">
        <v>125</v>
      </c>
      <c r="AJ7" s="50" t="s">
        <v>126</v>
      </c>
      <c r="AK7" s="50" t="s">
        <v>127</v>
      </c>
      <c r="AL7" s="50" t="s">
        <v>128</v>
      </c>
      <c r="AM7" s="50" t="s">
        <v>129</v>
      </c>
      <c r="AN7" s="50" t="s">
        <v>130</v>
      </c>
      <c r="AO7" s="50" t="s">
        <v>131</v>
      </c>
      <c r="AP7" s="50" t="s">
        <v>132</v>
      </c>
      <c r="AQ7" s="50" t="s">
        <v>162</v>
      </c>
      <c r="AR7" s="52" t="s">
        <v>93</v>
      </c>
      <c r="AS7" s="52" t="s">
        <v>94</v>
      </c>
      <c r="AT7" s="52" t="s">
        <v>95</v>
      </c>
      <c r="AU7" s="52" t="s">
        <v>96</v>
      </c>
      <c r="AV7" s="52" t="s">
        <v>97</v>
      </c>
      <c r="AW7" s="52" t="s">
        <v>98</v>
      </c>
      <c r="AX7" s="52" t="s">
        <v>99</v>
      </c>
      <c r="AY7" s="52" t="s">
        <v>133</v>
      </c>
      <c r="AZ7" s="52" t="s">
        <v>134</v>
      </c>
      <c r="BA7" s="52" t="s">
        <v>135</v>
      </c>
      <c r="BB7" s="52" t="s">
        <v>136</v>
      </c>
      <c r="BC7" s="52" t="s">
        <v>137</v>
      </c>
      <c r="BD7" s="52" t="s">
        <v>138</v>
      </c>
      <c r="BE7" s="52" t="s">
        <v>139</v>
      </c>
      <c r="BF7" s="52" t="s">
        <v>140</v>
      </c>
      <c r="BG7" s="52" t="s">
        <v>141</v>
      </c>
      <c r="BH7" s="52" t="s">
        <v>142</v>
      </c>
      <c r="BI7" s="52" t="s">
        <v>143</v>
      </c>
      <c r="BJ7" s="52" t="s">
        <v>144</v>
      </c>
      <c r="BK7" s="52" t="s">
        <v>145</v>
      </c>
      <c r="BL7" s="52" t="s">
        <v>146</v>
      </c>
      <c r="BM7" s="52" t="s">
        <v>164</v>
      </c>
      <c r="BN7" s="52" t="s">
        <v>100</v>
      </c>
      <c r="BO7" s="52" t="s">
        <v>101</v>
      </c>
      <c r="BP7" s="52" t="s">
        <v>102</v>
      </c>
      <c r="BQ7" s="52" t="s">
        <v>103</v>
      </c>
      <c r="BR7" s="52" t="s">
        <v>104</v>
      </c>
      <c r="BS7" s="52" t="s">
        <v>105</v>
      </c>
      <c r="BT7" s="131" t="s">
        <v>106</v>
      </c>
      <c r="BU7" s="53" t="s">
        <v>147</v>
      </c>
      <c r="BV7" s="52" t="s">
        <v>148</v>
      </c>
      <c r="BW7" s="52" t="s">
        <v>149</v>
      </c>
      <c r="BX7" s="52" t="s">
        <v>150</v>
      </c>
      <c r="BY7" s="52" t="s">
        <v>151</v>
      </c>
      <c r="BZ7" s="52" t="s">
        <v>152</v>
      </c>
      <c r="CA7" s="52" t="s">
        <v>153</v>
      </c>
      <c r="CB7" s="52" t="s">
        <v>154</v>
      </c>
      <c r="CC7" s="52" t="s">
        <v>155</v>
      </c>
      <c r="CD7" s="52" t="s">
        <v>156</v>
      </c>
      <c r="CE7" s="52" t="s">
        <v>157</v>
      </c>
      <c r="CF7" s="52" t="s">
        <v>158</v>
      </c>
      <c r="CG7" s="52" t="s">
        <v>159</v>
      </c>
      <c r="CH7" s="52" t="s">
        <v>160</v>
      </c>
      <c r="CI7" s="53" t="s">
        <v>163</v>
      </c>
      <c r="CJ7" s="53" t="s">
        <v>91</v>
      </c>
      <c r="CK7" s="52" t="s">
        <v>88</v>
      </c>
      <c r="CL7" s="52" t="s">
        <v>89</v>
      </c>
      <c r="CM7" s="52" t="s">
        <v>90</v>
      </c>
      <c r="CN7" s="52" t="s">
        <v>92</v>
      </c>
      <c r="CO7" s="53" t="s">
        <v>115</v>
      </c>
      <c r="CP7" s="52" t="s">
        <v>107</v>
      </c>
      <c r="CQ7" s="52" t="s">
        <v>108</v>
      </c>
      <c r="CR7" s="52" t="s">
        <v>109</v>
      </c>
      <c r="CS7" s="52" t="s">
        <v>110</v>
      </c>
      <c r="CT7" s="53" t="s">
        <v>116</v>
      </c>
      <c r="CU7" s="52" t="s">
        <v>111</v>
      </c>
      <c r="CV7" s="52" t="s">
        <v>112</v>
      </c>
      <c r="CW7" s="52" t="s">
        <v>113</v>
      </c>
      <c r="CX7" s="52" t="s">
        <v>114</v>
      </c>
    </row>
    <row r="8" spans="2:102" ht="45.75" customHeight="1">
      <c r="D8" s="46" t="s">
        <v>46</v>
      </c>
      <c r="E8" s="45" t="s">
        <v>57</v>
      </c>
      <c r="F8" s="45" t="s">
        <v>47</v>
      </c>
      <c r="G8" s="44" t="s">
        <v>49</v>
      </c>
      <c r="H8" s="43" t="s">
        <v>58</v>
      </c>
      <c r="I8" s="44" t="s">
        <v>50</v>
      </c>
      <c r="J8" s="43" t="s">
        <v>51</v>
      </c>
      <c r="K8" s="43" t="s">
        <v>59</v>
      </c>
      <c r="L8" s="43" t="s">
        <v>54</v>
      </c>
      <c r="M8" s="49" t="s">
        <v>46</v>
      </c>
      <c r="N8" s="43" t="s">
        <v>57</v>
      </c>
      <c r="O8" s="43" t="s">
        <v>47</v>
      </c>
      <c r="P8" s="43" t="s">
        <v>49</v>
      </c>
      <c r="Q8" s="43" t="s">
        <v>60</v>
      </c>
      <c r="R8" s="43" t="s">
        <v>50</v>
      </c>
      <c r="S8" s="43" t="s">
        <v>51</v>
      </c>
      <c r="T8" s="43" t="s">
        <v>61</v>
      </c>
      <c r="U8" s="42" t="s">
        <v>54</v>
      </c>
      <c r="V8" s="51" t="s">
        <v>86</v>
      </c>
      <c r="W8" s="43" t="s">
        <v>86</v>
      </c>
      <c r="X8" s="43" t="s">
        <v>86</v>
      </c>
      <c r="Y8" s="43" t="s">
        <v>86</v>
      </c>
      <c r="Z8" s="43" t="s">
        <v>86</v>
      </c>
      <c r="AA8" s="43" t="s">
        <v>86</v>
      </c>
      <c r="AB8" s="43" t="s">
        <v>86</v>
      </c>
      <c r="AC8" s="51" t="s">
        <v>86</v>
      </c>
      <c r="AD8" s="43" t="s">
        <v>86</v>
      </c>
      <c r="AE8" s="43" t="s">
        <v>86</v>
      </c>
      <c r="AF8" s="43" t="s">
        <v>86</v>
      </c>
      <c r="AG8" s="43" t="s">
        <v>86</v>
      </c>
      <c r="AH8" s="43" t="s">
        <v>86</v>
      </c>
      <c r="AI8" s="43" t="s">
        <v>86</v>
      </c>
      <c r="AJ8" s="51" t="s">
        <v>86</v>
      </c>
      <c r="AK8" s="43" t="s">
        <v>86</v>
      </c>
      <c r="AL8" s="43" t="s">
        <v>86</v>
      </c>
      <c r="AM8" s="43" t="s">
        <v>86</v>
      </c>
      <c r="AN8" s="43" t="s">
        <v>86</v>
      </c>
      <c r="AO8" s="43" t="s">
        <v>86</v>
      </c>
      <c r="AP8" s="43" t="s">
        <v>86</v>
      </c>
      <c r="AQ8" s="43" t="s">
        <v>86</v>
      </c>
      <c r="AR8" s="51" t="s">
        <v>87</v>
      </c>
      <c r="AS8" s="51" t="s">
        <v>87</v>
      </c>
      <c r="AT8" s="51" t="s">
        <v>87</v>
      </c>
      <c r="AU8" s="51" t="s">
        <v>87</v>
      </c>
      <c r="AV8" s="51" t="s">
        <v>87</v>
      </c>
      <c r="AW8" s="51" t="s">
        <v>87</v>
      </c>
      <c r="AX8" s="51" t="s">
        <v>87</v>
      </c>
      <c r="AY8" s="51" t="s">
        <v>87</v>
      </c>
      <c r="AZ8" s="51" t="s">
        <v>87</v>
      </c>
      <c r="BA8" s="51" t="s">
        <v>87</v>
      </c>
      <c r="BB8" s="51" t="s">
        <v>87</v>
      </c>
      <c r="BC8" s="51" t="s">
        <v>87</v>
      </c>
      <c r="BD8" s="51" t="s">
        <v>87</v>
      </c>
      <c r="BE8" s="51" t="s">
        <v>87</v>
      </c>
      <c r="BF8" s="51" t="s">
        <v>87</v>
      </c>
      <c r="BG8" s="51" t="s">
        <v>87</v>
      </c>
      <c r="BH8" s="51" t="s">
        <v>87</v>
      </c>
      <c r="BI8" s="51" t="s">
        <v>87</v>
      </c>
      <c r="BJ8" s="51" t="s">
        <v>87</v>
      </c>
      <c r="BK8" s="51" t="s">
        <v>87</v>
      </c>
      <c r="BL8" s="51" t="s">
        <v>87</v>
      </c>
      <c r="BM8" s="51"/>
      <c r="BN8" s="51" t="s">
        <v>21</v>
      </c>
      <c r="BO8" s="51" t="s">
        <v>21</v>
      </c>
      <c r="BP8" s="51" t="s">
        <v>21</v>
      </c>
      <c r="BQ8" s="51" t="s">
        <v>21</v>
      </c>
      <c r="BR8" s="51" t="s">
        <v>21</v>
      </c>
      <c r="BS8" s="51" t="s">
        <v>21</v>
      </c>
      <c r="BT8" s="43" t="s">
        <v>21</v>
      </c>
      <c r="BU8" s="51" t="s">
        <v>21</v>
      </c>
      <c r="BV8" s="51" t="s">
        <v>21</v>
      </c>
      <c r="BW8" s="51" t="s">
        <v>21</v>
      </c>
      <c r="BX8" s="51" t="s">
        <v>21</v>
      </c>
      <c r="BY8" s="51" t="s">
        <v>21</v>
      </c>
      <c r="BZ8" s="51" t="s">
        <v>21</v>
      </c>
      <c r="CA8" s="43" t="s">
        <v>21</v>
      </c>
      <c r="CB8" s="51" t="s">
        <v>21</v>
      </c>
      <c r="CC8" s="51" t="s">
        <v>21</v>
      </c>
      <c r="CD8" s="51" t="s">
        <v>21</v>
      </c>
      <c r="CE8" s="51" t="s">
        <v>21</v>
      </c>
      <c r="CF8" s="51" t="s">
        <v>21</v>
      </c>
      <c r="CG8" s="51" t="s">
        <v>21</v>
      </c>
      <c r="CH8" s="43" t="s">
        <v>21</v>
      </c>
      <c r="CI8" s="51"/>
      <c r="CJ8" s="51" t="s">
        <v>86</v>
      </c>
      <c r="CK8" s="51" t="s">
        <v>86</v>
      </c>
      <c r="CL8" s="51" t="s">
        <v>86</v>
      </c>
      <c r="CM8" s="51" t="s">
        <v>86</v>
      </c>
      <c r="CN8" s="43" t="s">
        <v>86</v>
      </c>
      <c r="CO8" s="51" t="s">
        <v>87</v>
      </c>
      <c r="CP8" s="51" t="s">
        <v>87</v>
      </c>
      <c r="CQ8" s="51" t="s">
        <v>87</v>
      </c>
      <c r="CR8" s="51" t="s">
        <v>87</v>
      </c>
      <c r="CS8" s="43" t="s">
        <v>87</v>
      </c>
      <c r="CT8" s="51" t="s">
        <v>21</v>
      </c>
      <c r="CU8" s="51" t="s">
        <v>21</v>
      </c>
      <c r="CV8" s="51" t="s">
        <v>21</v>
      </c>
      <c r="CW8" s="51" t="s">
        <v>21</v>
      </c>
      <c r="CX8" s="42" t="s">
        <v>21</v>
      </c>
    </row>
    <row r="9" spans="2:102" ht="13.5" thickBot="1">
      <c r="D9" s="34" t="s">
        <v>48</v>
      </c>
      <c r="E9" s="33" t="s">
        <v>56</v>
      </c>
      <c r="F9" s="33" t="s">
        <v>48</v>
      </c>
      <c r="G9" s="33" t="s">
        <v>48</v>
      </c>
      <c r="H9" s="33" t="s">
        <v>48</v>
      </c>
      <c r="I9" s="33" t="s">
        <v>48</v>
      </c>
      <c r="J9" s="33" t="s">
        <v>48</v>
      </c>
      <c r="K9" s="33" t="s">
        <v>48</v>
      </c>
      <c r="L9" s="33" t="s">
        <v>48</v>
      </c>
      <c r="M9" s="34" t="s">
        <v>55</v>
      </c>
      <c r="N9" s="33" t="s">
        <v>55</v>
      </c>
      <c r="O9" s="33" t="s">
        <v>55</v>
      </c>
      <c r="P9" s="33" t="s">
        <v>55</v>
      </c>
      <c r="Q9" s="33" t="s">
        <v>55</v>
      </c>
      <c r="R9" s="33" t="s">
        <v>55</v>
      </c>
      <c r="S9" s="33" t="s">
        <v>55</v>
      </c>
      <c r="T9" s="33" t="s">
        <v>55</v>
      </c>
      <c r="U9" s="32" t="s">
        <v>55</v>
      </c>
      <c r="V9" s="33" t="s">
        <v>48</v>
      </c>
      <c r="W9" s="33" t="s">
        <v>48</v>
      </c>
      <c r="X9" s="33" t="s">
        <v>48</v>
      </c>
      <c r="Y9" s="33" t="s">
        <v>48</v>
      </c>
      <c r="Z9" s="33" t="s">
        <v>48</v>
      </c>
      <c r="AA9" s="33" t="s">
        <v>48</v>
      </c>
      <c r="AB9" s="33" t="s">
        <v>48</v>
      </c>
      <c r="AC9" s="33" t="s">
        <v>48</v>
      </c>
      <c r="AD9" s="33" t="s">
        <v>48</v>
      </c>
      <c r="AE9" s="33" t="s">
        <v>48</v>
      </c>
      <c r="AF9" s="33" t="s">
        <v>48</v>
      </c>
      <c r="AG9" s="33" t="s">
        <v>48</v>
      </c>
      <c r="AH9" s="33" t="s">
        <v>48</v>
      </c>
      <c r="AI9" s="33" t="s">
        <v>48</v>
      </c>
      <c r="AJ9" s="33" t="s">
        <v>48</v>
      </c>
      <c r="AK9" s="33" t="s">
        <v>48</v>
      </c>
      <c r="AL9" s="33" t="s">
        <v>48</v>
      </c>
      <c r="AM9" s="33" t="s">
        <v>48</v>
      </c>
      <c r="AN9" s="33" t="s">
        <v>48</v>
      </c>
      <c r="AO9" s="33" t="s">
        <v>48</v>
      </c>
      <c r="AP9" s="33" t="s">
        <v>48</v>
      </c>
      <c r="AQ9" s="33" t="s">
        <v>48</v>
      </c>
      <c r="AR9" s="33" t="s">
        <v>48</v>
      </c>
      <c r="AS9" s="33" t="s">
        <v>48</v>
      </c>
      <c r="AT9" s="33" t="s">
        <v>48</v>
      </c>
      <c r="AU9" s="33" t="s">
        <v>48</v>
      </c>
      <c r="AV9" s="33" t="s">
        <v>48</v>
      </c>
      <c r="AW9" s="33" t="s">
        <v>48</v>
      </c>
      <c r="AX9" s="33" t="s">
        <v>48</v>
      </c>
      <c r="AY9" s="33" t="s">
        <v>48</v>
      </c>
      <c r="AZ9" s="33" t="s">
        <v>48</v>
      </c>
      <c r="BA9" s="33" t="s">
        <v>48</v>
      </c>
      <c r="BB9" s="33" t="s">
        <v>48</v>
      </c>
      <c r="BC9" s="33" t="s">
        <v>48</v>
      </c>
      <c r="BD9" s="33" t="s">
        <v>48</v>
      </c>
      <c r="BE9" s="33" t="s">
        <v>48</v>
      </c>
      <c r="BF9" s="33" t="s">
        <v>48</v>
      </c>
      <c r="BG9" s="33" t="s">
        <v>48</v>
      </c>
      <c r="BH9" s="33" t="s">
        <v>48</v>
      </c>
      <c r="BI9" s="33" t="s">
        <v>48</v>
      </c>
      <c r="BJ9" s="33" t="s">
        <v>48</v>
      </c>
      <c r="BK9" s="33" t="s">
        <v>48</v>
      </c>
      <c r="BL9" s="33" t="s">
        <v>48</v>
      </c>
      <c r="BM9" s="33"/>
      <c r="BN9" s="33" t="s">
        <v>48</v>
      </c>
      <c r="BO9" s="33" t="s">
        <v>48</v>
      </c>
      <c r="BP9" s="33" t="s">
        <v>48</v>
      </c>
      <c r="BQ9" s="33" t="s">
        <v>48</v>
      </c>
      <c r="BR9" s="33" t="s">
        <v>48</v>
      </c>
      <c r="BS9" s="33" t="s">
        <v>48</v>
      </c>
      <c r="BT9" s="33" t="s">
        <v>48</v>
      </c>
      <c r="BU9" s="2" t="s">
        <v>48</v>
      </c>
      <c r="BV9" s="2" t="s">
        <v>48</v>
      </c>
      <c r="BW9" s="2" t="s">
        <v>48</v>
      </c>
      <c r="BX9" s="2" t="s">
        <v>48</v>
      </c>
      <c r="BY9" s="2" t="s">
        <v>48</v>
      </c>
      <c r="BZ9" s="2" t="s">
        <v>48</v>
      </c>
      <c r="CA9" s="2" t="s">
        <v>48</v>
      </c>
      <c r="CB9" s="2" t="s">
        <v>48</v>
      </c>
      <c r="CC9" s="2" t="s">
        <v>48</v>
      </c>
      <c r="CD9" s="2" t="s">
        <v>48</v>
      </c>
      <c r="CE9" s="2" t="s">
        <v>48</v>
      </c>
      <c r="CF9" s="2" t="s">
        <v>48</v>
      </c>
      <c r="CG9" s="2" t="s">
        <v>48</v>
      </c>
      <c r="CH9" s="2" t="s">
        <v>48</v>
      </c>
      <c r="CI9" s="2"/>
      <c r="CJ9" s="33" t="s">
        <v>48</v>
      </c>
      <c r="CK9" s="33" t="s">
        <v>48</v>
      </c>
      <c r="CL9" s="33" t="s">
        <v>48</v>
      </c>
      <c r="CM9" s="33" t="s">
        <v>48</v>
      </c>
      <c r="CN9" s="33" t="s">
        <v>48</v>
      </c>
      <c r="CO9" s="33" t="s">
        <v>48</v>
      </c>
      <c r="CP9" s="33" t="s">
        <v>48</v>
      </c>
      <c r="CQ9" s="33" t="s">
        <v>48</v>
      </c>
      <c r="CR9" s="33" t="s">
        <v>48</v>
      </c>
      <c r="CS9" s="33" t="s">
        <v>48</v>
      </c>
      <c r="CT9" s="33" t="s">
        <v>48</v>
      </c>
      <c r="CU9" s="33" t="s">
        <v>48</v>
      </c>
      <c r="CV9" s="33" t="s">
        <v>48</v>
      </c>
      <c r="CW9" s="33" t="s">
        <v>48</v>
      </c>
      <c r="CX9" s="32" t="s">
        <v>48</v>
      </c>
    </row>
    <row r="10" spans="2:102">
      <c r="B10" s="40">
        <f t="shared" ref="B10:B38" si="0">IF(MONTH(C10)&gt;=4,(MONTH(C10))-3,(MONTH(C10))+9)</f>
        <v>10</v>
      </c>
      <c r="C10" s="39">
        <v>38718</v>
      </c>
      <c r="D10" s="156">
        <v>51263</v>
      </c>
      <c r="E10" s="155">
        <v>236</v>
      </c>
      <c r="F10" s="155">
        <v>64300</v>
      </c>
      <c r="G10" s="155"/>
      <c r="H10" s="155"/>
      <c r="I10" s="155"/>
      <c r="J10" s="155">
        <f ca="1">SUM(OFFSET($B10,-($B10-1),MATCH(J$6,$7:$7,)-1,1,1):OFFSET($B10,0,MATCH(J$6,$7:$7,)-1,1,1))</f>
        <v>236</v>
      </c>
      <c r="K10" s="155">
        <f ca="1">SUM(OFFSET($B10,-($B10-1),MATCH(K$6,$7:$7,)-1,1,1):OFFSET($B10,0,MATCH(K$6,$7:$7,)-1,1,1))</f>
        <v>64300</v>
      </c>
      <c r="L10" s="155">
        <f ca="1">SUM(OFFSET($B10,-($B10-1),MATCH(L$6,$7:$7,)-1,1,1):OFFSET($B10,0,MATCH(L$6,$7:$7,)-1,1,1))</f>
        <v>0</v>
      </c>
      <c r="M10" s="48">
        <v>283041</v>
      </c>
      <c r="N10">
        <v>3724</v>
      </c>
      <c r="O10">
        <v>396918</v>
      </c>
      <c r="S10">
        <f ca="1">SUM(OFFSET($B10,-($B10-1),MATCH(S$6,$7:$7,)-1,1,1):OFFSET($B10,0,MATCH(S$6,$7:$7,)-1,1,1))</f>
        <v>3724</v>
      </c>
      <c r="T10">
        <f ca="1">SUM(OFFSET($B10,-($B10-1),MATCH(T$6,$7:$7,)-1,1,1):OFFSET($B10,0,MATCH(T$6,$7:$7,)-1,1,1))</f>
        <v>396918</v>
      </c>
      <c r="U10">
        <f ca="1">SUM(OFFSET($B10,-($B10-1),MATCH(U$6,$7:$7,)-1,1,1):OFFSET($B10,0,MATCH(U$6,$7:$7,)-1,1,1))</f>
        <v>0</v>
      </c>
      <c r="V10" s="48"/>
      <c r="AR10" s="2">
        <f t="shared" ref="AR10:AX13" si="1">SUM(V2:V10)</f>
        <v>0</v>
      </c>
      <c r="AS10" s="2">
        <f t="shared" si="1"/>
        <v>0</v>
      </c>
      <c r="AT10" s="2">
        <f t="shared" si="1"/>
        <v>0</v>
      </c>
      <c r="AU10" s="2">
        <f t="shared" si="1"/>
        <v>0</v>
      </c>
      <c r="AV10" s="2">
        <f t="shared" si="1"/>
        <v>0</v>
      </c>
      <c r="AW10" s="2">
        <f t="shared" si="1"/>
        <v>0</v>
      </c>
      <c r="AX10" s="2">
        <f t="shared" si="1"/>
        <v>0</v>
      </c>
      <c r="AY10" s="2"/>
      <c r="AZ10" s="2"/>
      <c r="BA10" s="2"/>
      <c r="BB10" s="2"/>
      <c r="BC10" s="2"/>
      <c r="BD10" s="2"/>
      <c r="BE10" s="2"/>
      <c r="BF10" s="2"/>
      <c r="BG10" s="2"/>
      <c r="BH10" s="2"/>
      <c r="BI10" s="2"/>
      <c r="BJ10" s="2"/>
      <c r="BK10" s="2"/>
      <c r="BL10" s="2"/>
      <c r="BM10" s="2"/>
      <c r="BN10">
        <f ca="1">SUM(OFFSET($B10,-($B10-1),MATCH(BN$6,$7:$7,)-1,1,1):OFFSET($B10,0,MATCH(BN$6,$7:$7,)-1,1,1))</f>
        <v>0</v>
      </c>
      <c r="BO10">
        <f ca="1">SUM(OFFSET($B10,-($B10-1),MATCH(BO$6,$7:$7,)-1,1,1):OFFSET($B10,0,MATCH(BO$6,$7:$7,)-1,1,1))</f>
        <v>0</v>
      </c>
      <c r="BP10">
        <f ca="1">SUM(OFFSET($B10,-($B10-1),MATCH(BP$6,$7:$7,)-1,1,1):OFFSET($B10,0,MATCH(BP$6,$7:$7,)-1,1,1))</f>
        <v>0</v>
      </c>
      <c r="BQ10">
        <f ca="1">SUM(OFFSET($B10,-($B10-1),MATCH(BQ$6,$7:$7,)-1,1,1):OFFSET($B10,0,MATCH(BQ$6,$7:$7,)-1,1,1))</f>
        <v>0</v>
      </c>
      <c r="BR10">
        <f ca="1">SUM(OFFSET($B10,-($B10-1),MATCH(BR$6,$7:$7,)-1,1,1):OFFSET($B10,0,MATCH(BR$6,$7:$7,)-1,1,1))</f>
        <v>0</v>
      </c>
      <c r="BS10">
        <f ca="1">SUM(OFFSET($B10,-($B10-1),MATCH(BS$6,$7:$7,)-1,1,1):OFFSET($B10,0,MATCH(BS$6,$7:$7,)-1,1,1))</f>
        <v>0</v>
      </c>
      <c r="BT10" s="132">
        <f ca="1">SUM(OFFSET($B10,-($B10-1),MATCH(BT$6,$7:$7,)-1,1,1):OFFSET($B10,0,MATCH(BT$6,$7:$7,)-1,1,1))</f>
        <v>0</v>
      </c>
      <c r="BU10" s="132">
        <f ca="1">SUM(OFFSET($B10,-($B10-1),MATCH(BU$6,$7:$7,)-1,1,1):OFFSET($B10,0,MATCH(BU$6,$7:$7,)-1,1,1))</f>
        <v>0</v>
      </c>
      <c r="BV10" s="132">
        <f ca="1">SUM(OFFSET($B10,-($B10-1),MATCH(BV$6,$7:$7,)-1,1,1):OFFSET($B10,0,MATCH(BV$6,$7:$7,)-1,1,1))</f>
        <v>0</v>
      </c>
      <c r="BW10" s="132">
        <f ca="1">SUM(OFFSET($B10,-($B10-1),MATCH(BW$6,$7:$7,)-1,1,1):OFFSET($B10,0,MATCH(BW$6,$7:$7,)-1,1,1))</f>
        <v>0</v>
      </c>
      <c r="BX10" s="132">
        <f ca="1">SUM(OFFSET($B10,-($B10-1),MATCH(BX$6,$7:$7,)-1,1,1):OFFSET($B10,0,MATCH(BX$6,$7:$7,)-1,1,1))</f>
        <v>0</v>
      </c>
      <c r="BY10" s="132">
        <f ca="1">SUM(OFFSET($B10,-($B10-1),MATCH(BY$6,$7:$7,)-1,1,1):OFFSET($B10,0,MATCH(BY$6,$7:$7,)-1,1,1))</f>
        <v>0</v>
      </c>
      <c r="BZ10" s="132">
        <f ca="1">SUM(OFFSET($B10,-($B10-1),MATCH(BZ$6,$7:$7,)-1,1,1):OFFSET($B10,0,MATCH(BZ$6,$7:$7,)-1,1,1))</f>
        <v>0</v>
      </c>
      <c r="CA10" s="132">
        <f ca="1">SUM(OFFSET($B10,-($B10-1),MATCH(CA$6,$7:$7,)-1,1,1):OFFSET($B10,0,MATCH(CA$6,$7:$7,)-1,1,1))</f>
        <v>0</v>
      </c>
      <c r="CB10" s="132">
        <f ca="1">SUM(OFFSET($B10,-($B10-1),MATCH(CB$6,$7:$7,)-1,1,1):OFFSET($B10,0,MATCH(CB$6,$7:$7,)-1,1,1))</f>
        <v>0</v>
      </c>
      <c r="CC10" s="132">
        <f ca="1">SUM(OFFSET($B10,-($B10-1),MATCH(CC$6,$7:$7,)-1,1,1):OFFSET($B10,0,MATCH(CC$6,$7:$7,)-1,1,1))</f>
        <v>0</v>
      </c>
      <c r="CD10" s="132">
        <f ca="1">SUM(OFFSET($B10,-($B10-1),MATCH(CD$6,$7:$7,)-1,1,1):OFFSET($B10,0,MATCH(CD$6,$7:$7,)-1,1,1))</f>
        <v>0</v>
      </c>
      <c r="CE10" s="132">
        <f ca="1">SUM(OFFSET($B10,-($B10-1),MATCH(CE$6,$7:$7,)-1,1,1):OFFSET($B10,0,MATCH(CE$6,$7:$7,)-1,1,1))</f>
        <v>0</v>
      </c>
      <c r="CF10" s="132">
        <f ca="1">SUM(OFFSET($B10,-($B10-1),MATCH(CF$6,$7:$7,)-1,1,1):OFFSET($B10,0,MATCH(CF$6,$7:$7,)-1,1,1))</f>
        <v>0</v>
      </c>
      <c r="CG10" s="132">
        <f ca="1">SUM(OFFSET($B10,-($B10-1),MATCH(CG$6,$7:$7,)-1,1,1):OFFSET($B10,0,MATCH(CG$6,$7:$7,)-1,1,1))</f>
        <v>0</v>
      </c>
      <c r="CH10" s="132">
        <f ca="1">SUM(OFFSET($B10,-($B10-1),MATCH(CH$6,$7:$7,)-1,1,1):OFFSET($B10,0,MATCH(CH$6,$7:$7,)-1,1,1))</f>
        <v>0</v>
      </c>
      <c r="CK10" s="2"/>
      <c r="CL10" s="2"/>
      <c r="CM10" s="2"/>
      <c r="CN10" s="2"/>
      <c r="CO10" s="2">
        <f>SUM(CJ8:CJ10)</f>
        <v>0</v>
      </c>
      <c r="CP10" s="2">
        <f t="shared" ref="CP10:CS12" si="2">SUM(CK8:CK10)</f>
        <v>0</v>
      </c>
      <c r="CQ10" s="2">
        <f t="shared" si="2"/>
        <v>0</v>
      </c>
      <c r="CR10" s="2">
        <f t="shared" si="2"/>
        <v>0</v>
      </c>
      <c r="CS10" s="2">
        <f t="shared" si="2"/>
        <v>0</v>
      </c>
      <c r="CT10">
        <f ca="1">SUM(OFFSET($B10,-($B10-1),MATCH(CT$6,$7:$7,)-1,1,1):OFFSET($B10,0,MATCH(CT$6,$7:$7,)-1,1,1))</f>
        <v>0</v>
      </c>
      <c r="CU10">
        <f ca="1">SUM(OFFSET($B10,-($B10-1),MATCH(CU$6,$7:$7,)-1,1,1):OFFSET($B10,0,MATCH(CU$6,$7:$7,)-1,1,1))</f>
        <v>0</v>
      </c>
      <c r="CV10">
        <f ca="1">SUM(OFFSET($B10,-($B10-1),MATCH(CV$6,$7:$7,)-1,1,1):OFFSET($B10,0,MATCH(CV$6,$7:$7,)-1,1,1))</f>
        <v>0</v>
      </c>
      <c r="CW10">
        <f ca="1">SUM(OFFSET($B10,-($B10-1),MATCH(CW$6,$7:$7,)-1,1,1):OFFSET($B10,0,MATCH(CW$6,$7:$7,)-1,1,1))</f>
        <v>0</v>
      </c>
      <c r="CX10">
        <f ca="1">SUM(OFFSET($B10,-($B10-1),MATCH(CX$6,$7:$7,)-1,1,1):OFFSET($B10,0,MATCH(CX$6,$7:$7,)-1,1,1))</f>
        <v>0</v>
      </c>
    </row>
    <row r="11" spans="2:102">
      <c r="B11" s="38">
        <f t="shared" si="0"/>
        <v>11</v>
      </c>
      <c r="C11" s="37">
        <v>38749</v>
      </c>
      <c r="D11" s="156">
        <v>42893</v>
      </c>
      <c r="E11" s="155">
        <v>219</v>
      </c>
      <c r="F11" s="155">
        <v>59608</v>
      </c>
      <c r="G11" s="155"/>
      <c r="H11" s="155"/>
      <c r="I11" s="155"/>
      <c r="J11" s="155">
        <f ca="1">SUM(OFFSET($B11,-($B11-1),MATCH(J$6,$7:$7,)-1,1,1):OFFSET($B11,0,MATCH(J$6,$7:$7,)-1,1,1))</f>
        <v>455</v>
      </c>
      <c r="K11" s="155">
        <f ca="1">SUM(OFFSET($B11,-($B11-1),MATCH(K$6,$7:$7,)-1,1,1):OFFSET($B11,0,MATCH(K$6,$7:$7,)-1,1,1))</f>
        <v>123908</v>
      </c>
      <c r="L11" s="155">
        <f ca="1">SUM(OFFSET($B11,-($B11-1),MATCH(L$6,$7:$7,)-1,1,1):OFFSET($B11,0,MATCH(L$6,$7:$7,)-1,1,1))</f>
        <v>0</v>
      </c>
      <c r="M11" s="48">
        <v>323580</v>
      </c>
      <c r="N11">
        <v>3790</v>
      </c>
      <c r="O11">
        <v>434319</v>
      </c>
      <c r="S11">
        <f ca="1">SUM(OFFSET($B11,-($B11-1),MATCH(S$6,$7:$7,)-1,1,1):OFFSET($B11,0,MATCH(S$6,$7:$7,)-1,1,1))</f>
        <v>7514</v>
      </c>
      <c r="T11">
        <f ca="1">SUM(OFFSET($B11,-($B11-1),MATCH(T$6,$7:$7,)-1,1,1):OFFSET($B11,0,MATCH(T$6,$7:$7,)-1,1,1))</f>
        <v>831237</v>
      </c>
      <c r="U11">
        <f ca="1">SUM(OFFSET($B11,-($B11-1),MATCH(U$6,$7:$7,)-1,1,1):OFFSET($B11,0,MATCH(U$6,$7:$7,)-1,1,1))</f>
        <v>0</v>
      </c>
      <c r="V11" s="48"/>
      <c r="AR11" s="2">
        <f t="shared" si="1"/>
        <v>0</v>
      </c>
      <c r="AS11" s="2">
        <f t="shared" si="1"/>
        <v>0</v>
      </c>
      <c r="AT11" s="2">
        <f t="shared" si="1"/>
        <v>0</v>
      </c>
      <c r="AU11" s="2">
        <f t="shared" si="1"/>
        <v>0</v>
      </c>
      <c r="AV11" s="2">
        <f t="shared" si="1"/>
        <v>0</v>
      </c>
      <c r="AW11" s="2">
        <f t="shared" si="1"/>
        <v>0</v>
      </c>
      <c r="AX11" s="2">
        <f t="shared" si="1"/>
        <v>0</v>
      </c>
      <c r="AY11" s="2"/>
      <c r="AZ11" s="2"/>
      <c r="BA11" s="2"/>
      <c r="BB11" s="2"/>
      <c r="BC11" s="2"/>
      <c r="BD11" s="2"/>
      <c r="BE11" s="2"/>
      <c r="BF11" s="2"/>
      <c r="BG11" s="2"/>
      <c r="BH11" s="2"/>
      <c r="BI11" s="2"/>
      <c r="BJ11" s="2"/>
      <c r="BK11" s="2"/>
      <c r="BL11" s="2"/>
      <c r="BM11" s="2"/>
      <c r="BN11">
        <f ca="1">SUM(OFFSET($B11,-($B11-1),MATCH(BN$6,$7:$7,)-1,1,1):OFFSET($B11,0,MATCH(BN$6,$7:$7,)-1,1,1))</f>
        <v>0</v>
      </c>
      <c r="BO11">
        <f ca="1">SUM(OFFSET($B11,-($B11-1),MATCH(BO$6,$7:$7,)-1,1,1):OFFSET($B11,0,MATCH(BO$6,$7:$7,)-1,1,1))</f>
        <v>0</v>
      </c>
      <c r="BP11">
        <f ca="1">SUM(OFFSET($B11,-($B11-1),MATCH(BP$6,$7:$7,)-1,1,1):OFFSET($B11,0,MATCH(BP$6,$7:$7,)-1,1,1))</f>
        <v>0</v>
      </c>
      <c r="BQ11">
        <f ca="1">SUM(OFFSET($B11,-($B11-1),MATCH(BQ$6,$7:$7,)-1,1,1):OFFSET($B11,0,MATCH(BQ$6,$7:$7,)-1,1,1))</f>
        <v>0</v>
      </c>
      <c r="BR11">
        <f ca="1">SUM(OFFSET($B11,-($B11-1),MATCH(BR$6,$7:$7,)-1,1,1):OFFSET($B11,0,MATCH(BR$6,$7:$7,)-1,1,1))</f>
        <v>0</v>
      </c>
      <c r="BS11">
        <f ca="1">SUM(OFFSET($B11,-($B11-1),MATCH(BS$6,$7:$7,)-1,1,1):OFFSET($B11,0,MATCH(BS$6,$7:$7,)-1,1,1))</f>
        <v>0</v>
      </c>
      <c r="BT11">
        <f ca="1">SUM(OFFSET($B11,-($B11-1),MATCH(BT$6,$7:$7,)-1,1,1):OFFSET($B11,0,MATCH(BT$6,$7:$7,)-1,1,1))</f>
        <v>0</v>
      </c>
      <c r="BU11">
        <f ca="1">SUM(OFFSET($B11,-($B11-1),MATCH(BU$6,$7:$7,)-1,1,1):OFFSET($B11,0,MATCH(BU$6,$7:$7,)-1,1,1))</f>
        <v>0</v>
      </c>
      <c r="BV11">
        <f ca="1">SUM(OFFSET($B11,-($B11-1),MATCH(BV$6,$7:$7,)-1,1,1):OFFSET($B11,0,MATCH(BV$6,$7:$7,)-1,1,1))</f>
        <v>0</v>
      </c>
      <c r="BW11">
        <f ca="1">SUM(OFFSET($B11,-($B11-1),MATCH(BW$6,$7:$7,)-1,1,1):OFFSET($B11,0,MATCH(BW$6,$7:$7,)-1,1,1))</f>
        <v>0</v>
      </c>
      <c r="BX11">
        <f ca="1">SUM(OFFSET($B11,-($B11-1),MATCH(BX$6,$7:$7,)-1,1,1):OFFSET($B11,0,MATCH(BX$6,$7:$7,)-1,1,1))</f>
        <v>0</v>
      </c>
      <c r="BY11">
        <f ca="1">SUM(OFFSET($B11,-($B11-1),MATCH(BY$6,$7:$7,)-1,1,1):OFFSET($B11,0,MATCH(BY$6,$7:$7,)-1,1,1))</f>
        <v>0</v>
      </c>
      <c r="BZ11">
        <f ca="1">SUM(OFFSET($B11,-($B11-1),MATCH(BZ$6,$7:$7,)-1,1,1):OFFSET($B11,0,MATCH(BZ$6,$7:$7,)-1,1,1))</f>
        <v>0</v>
      </c>
      <c r="CA11">
        <f ca="1">SUM(OFFSET($B11,-($B11-1),MATCH(CA$6,$7:$7,)-1,1,1):OFFSET($B11,0,MATCH(CA$6,$7:$7,)-1,1,1))</f>
        <v>0</v>
      </c>
      <c r="CB11">
        <f ca="1">SUM(OFFSET($B11,-($B11-1),MATCH(CB$6,$7:$7,)-1,1,1):OFFSET($B11,0,MATCH(CB$6,$7:$7,)-1,1,1))</f>
        <v>0</v>
      </c>
      <c r="CC11">
        <f ca="1">SUM(OFFSET($B11,-($B11-1),MATCH(CC$6,$7:$7,)-1,1,1):OFFSET($B11,0,MATCH(CC$6,$7:$7,)-1,1,1))</f>
        <v>0</v>
      </c>
      <c r="CD11">
        <f ca="1">SUM(OFFSET($B11,-($B11-1),MATCH(CD$6,$7:$7,)-1,1,1):OFFSET($B11,0,MATCH(CD$6,$7:$7,)-1,1,1))</f>
        <v>0</v>
      </c>
      <c r="CE11">
        <f ca="1">SUM(OFFSET($B11,-($B11-1),MATCH(CE$6,$7:$7,)-1,1,1):OFFSET($B11,0,MATCH(CE$6,$7:$7,)-1,1,1))</f>
        <v>0</v>
      </c>
      <c r="CF11">
        <f ca="1">SUM(OFFSET($B11,-($B11-1),MATCH(CF$6,$7:$7,)-1,1,1):OFFSET($B11,0,MATCH(CF$6,$7:$7,)-1,1,1))</f>
        <v>0</v>
      </c>
      <c r="CG11">
        <f ca="1">SUM(OFFSET($B11,-($B11-1),MATCH(CG$6,$7:$7,)-1,1,1):OFFSET($B11,0,MATCH(CG$6,$7:$7,)-1,1,1))</f>
        <v>0</v>
      </c>
      <c r="CH11">
        <f ca="1">SUM(OFFSET($B11,-($B11-1),MATCH(CH$6,$7:$7,)-1,1,1):OFFSET($B11,0,MATCH(CH$6,$7:$7,)-1,1,1))</f>
        <v>0</v>
      </c>
      <c r="CJ11">
        <v>3300</v>
      </c>
      <c r="CK11" s="2">
        <v>3432</v>
      </c>
      <c r="CL11" s="2">
        <v>5236</v>
      </c>
      <c r="CM11" s="2">
        <v>286</v>
      </c>
      <c r="CN11" s="2">
        <v>550</v>
      </c>
      <c r="CO11" s="2">
        <f>SUM(CJ9:CJ11)</f>
        <v>3300</v>
      </c>
      <c r="CP11" s="2">
        <f t="shared" si="2"/>
        <v>3432</v>
      </c>
      <c r="CQ11" s="2">
        <f t="shared" si="2"/>
        <v>5236</v>
      </c>
      <c r="CR11" s="2">
        <f t="shared" si="2"/>
        <v>286</v>
      </c>
      <c r="CS11" s="2">
        <f t="shared" si="2"/>
        <v>550</v>
      </c>
      <c r="CT11">
        <f ca="1">SUM(OFFSET($B11,-($B11-1),MATCH(CT$6,$7:$7,)-1,1,1):OFFSET($B11,0,MATCH(CT$6,$7:$7,)-1,1,1))</f>
        <v>3432</v>
      </c>
      <c r="CU11">
        <f ca="1">SUM(OFFSET($B11,-($B11-1),MATCH(CU$6,$7:$7,)-1,1,1):OFFSET($B11,0,MATCH(CU$6,$7:$7,)-1,1,1))</f>
        <v>5236</v>
      </c>
      <c r="CV11">
        <f ca="1">SUM(OFFSET($B11,-($B11-1),MATCH(CV$6,$7:$7,)-1,1,1):OFFSET($B11,0,MATCH(CV$6,$7:$7,)-1,1,1))</f>
        <v>286</v>
      </c>
      <c r="CW11">
        <f ca="1">SUM(OFFSET($B11,-($B11-1),MATCH(CW$6,$7:$7,)-1,1,1):OFFSET($B11,0,MATCH(CW$6,$7:$7,)-1,1,1))</f>
        <v>550</v>
      </c>
      <c r="CX11">
        <f ca="1">SUM(OFFSET($B11,-($B11-1),MATCH(CX$6,$7:$7,)-1,1,1):OFFSET($B11,0,MATCH(CX$6,$7:$7,)-1,1,1))</f>
        <v>3300</v>
      </c>
    </row>
    <row r="12" spans="2:102">
      <c r="B12" s="38">
        <f t="shared" si="0"/>
        <v>12</v>
      </c>
      <c r="C12" s="37">
        <v>38777</v>
      </c>
      <c r="D12" s="156">
        <v>45064</v>
      </c>
      <c r="E12" s="155">
        <v>239</v>
      </c>
      <c r="F12" s="155">
        <v>64874</v>
      </c>
      <c r="G12" s="155"/>
      <c r="H12" s="155"/>
      <c r="I12" s="155"/>
      <c r="J12" s="155">
        <f ca="1">SUM(OFFSET($B12,-($B12-1),MATCH(J$6,$7:$7,)-1,1,1):OFFSET($B12,0,MATCH(J$6,$7:$7,)-1,1,1))</f>
        <v>694</v>
      </c>
      <c r="K12" s="155">
        <f ca="1">SUM(OFFSET($B12,-($B12-1),MATCH(K$6,$7:$7,)-1,1,1):OFFSET($B12,0,MATCH(K$6,$7:$7,)-1,1,1))</f>
        <v>188782</v>
      </c>
      <c r="L12" s="155">
        <f ca="1">SUM(OFFSET($B12,-($B12-1),MATCH(L$6,$7:$7,)-1,1,1):OFFSET($B12,0,MATCH(L$6,$7:$7,)-1,1,1))</f>
        <v>0</v>
      </c>
      <c r="M12" s="48">
        <v>361212</v>
      </c>
      <c r="N12">
        <v>4121</v>
      </c>
      <c r="O12">
        <v>479645</v>
      </c>
      <c r="S12">
        <f ca="1">SUM(OFFSET($B12,-($B12-1),MATCH(S$6,$7:$7,)-1,1,1):OFFSET($B12,0,MATCH(S$6,$7:$7,)-1,1,1))</f>
        <v>11635</v>
      </c>
      <c r="T12">
        <f ca="1">SUM(OFFSET($B12,-($B12-1),MATCH(T$6,$7:$7,)-1,1,1):OFFSET($B12,0,MATCH(T$6,$7:$7,)-1,1,1))</f>
        <v>1310882</v>
      </c>
      <c r="U12">
        <f ca="1">SUM(OFFSET($B12,-($B12-1),MATCH(U$6,$7:$7,)-1,1,1):OFFSET($B12,0,MATCH(U$6,$7:$7,)-1,1,1))</f>
        <v>0</v>
      </c>
      <c r="V12" s="48"/>
      <c r="AR12" s="2">
        <f t="shared" si="1"/>
        <v>0</v>
      </c>
      <c r="AS12" s="2">
        <f t="shared" si="1"/>
        <v>0</v>
      </c>
      <c r="AT12" s="2">
        <f t="shared" si="1"/>
        <v>0</v>
      </c>
      <c r="AU12" s="2">
        <f t="shared" si="1"/>
        <v>0</v>
      </c>
      <c r="AV12" s="2">
        <f t="shared" si="1"/>
        <v>0</v>
      </c>
      <c r="AW12" s="2">
        <f t="shared" si="1"/>
        <v>0</v>
      </c>
      <c r="AX12" s="2">
        <f t="shared" si="1"/>
        <v>0</v>
      </c>
      <c r="AY12" s="2"/>
      <c r="AZ12" s="2"/>
      <c r="BA12" s="2"/>
      <c r="BB12" s="2"/>
      <c r="BC12" s="2"/>
      <c r="BD12" s="2"/>
      <c r="BE12" s="2"/>
      <c r="BF12" s="2"/>
      <c r="BG12" s="2"/>
      <c r="BH12" s="2"/>
      <c r="BI12" s="2"/>
      <c r="BJ12" s="2"/>
      <c r="BK12" s="2"/>
      <c r="BL12" s="2"/>
      <c r="BM12" s="2"/>
      <c r="BN12">
        <f ca="1">SUM(OFFSET($B12,-($B12-1),MATCH(BN$6,$7:$7,)-1,1,1):OFFSET($B12,0,MATCH(BN$6,$7:$7,)-1,1,1))</f>
        <v>0</v>
      </c>
      <c r="BO12">
        <f ca="1">SUM(OFFSET($B12,-($B12-1),MATCH(BO$6,$7:$7,)-1,1,1):OFFSET($B12,0,MATCH(BO$6,$7:$7,)-1,1,1))</f>
        <v>0</v>
      </c>
      <c r="BP12">
        <f ca="1">SUM(OFFSET($B12,-($B12-1),MATCH(BP$6,$7:$7,)-1,1,1):OFFSET($B12,0,MATCH(BP$6,$7:$7,)-1,1,1))</f>
        <v>0</v>
      </c>
      <c r="BQ12">
        <f ca="1">SUM(OFFSET($B12,-($B12-1),MATCH(BQ$6,$7:$7,)-1,1,1):OFFSET($B12,0,MATCH(BQ$6,$7:$7,)-1,1,1))</f>
        <v>0</v>
      </c>
      <c r="BR12">
        <f ca="1">SUM(OFFSET($B12,-($B12-1),MATCH(BR$6,$7:$7,)-1,1,1):OFFSET($B12,0,MATCH(BR$6,$7:$7,)-1,1,1))</f>
        <v>0</v>
      </c>
      <c r="BS12">
        <f ca="1">SUM(OFFSET($B12,-($B12-1),MATCH(BS$6,$7:$7,)-1,1,1):OFFSET($B12,0,MATCH(BS$6,$7:$7,)-1,1,1))</f>
        <v>0</v>
      </c>
      <c r="BT12">
        <f ca="1">SUM(OFFSET($B12,-($B12-1),MATCH(BT$6,$7:$7,)-1,1,1):OFFSET($B12,0,MATCH(BT$6,$7:$7,)-1,1,1))</f>
        <v>0</v>
      </c>
      <c r="BU12">
        <f ca="1">SUM(OFFSET($B12,-($B12-1),MATCH(BU$6,$7:$7,)-1,1,1):OFFSET($B12,0,MATCH(BU$6,$7:$7,)-1,1,1))</f>
        <v>0</v>
      </c>
      <c r="BV12">
        <f ca="1">SUM(OFFSET($B12,-($B12-1),MATCH(BV$6,$7:$7,)-1,1,1):OFFSET($B12,0,MATCH(BV$6,$7:$7,)-1,1,1))</f>
        <v>0</v>
      </c>
      <c r="BW12">
        <f ca="1">SUM(OFFSET($B12,-($B12-1),MATCH(BW$6,$7:$7,)-1,1,1):OFFSET($B12,0,MATCH(BW$6,$7:$7,)-1,1,1))</f>
        <v>0</v>
      </c>
      <c r="BX12">
        <f ca="1">SUM(OFFSET($B12,-($B12-1),MATCH(BX$6,$7:$7,)-1,1,1):OFFSET($B12,0,MATCH(BX$6,$7:$7,)-1,1,1))</f>
        <v>0</v>
      </c>
      <c r="BY12">
        <f ca="1">SUM(OFFSET($B12,-($B12-1),MATCH(BY$6,$7:$7,)-1,1,1):OFFSET($B12,0,MATCH(BY$6,$7:$7,)-1,1,1))</f>
        <v>0</v>
      </c>
      <c r="BZ12">
        <f ca="1">SUM(OFFSET($B12,-($B12-1),MATCH(BZ$6,$7:$7,)-1,1,1):OFFSET($B12,0,MATCH(BZ$6,$7:$7,)-1,1,1))</f>
        <v>0</v>
      </c>
      <c r="CA12">
        <f ca="1">SUM(OFFSET($B12,-($B12-1),MATCH(CA$6,$7:$7,)-1,1,1):OFFSET($B12,0,MATCH(CA$6,$7:$7,)-1,1,1))</f>
        <v>0</v>
      </c>
      <c r="CB12">
        <f ca="1">SUM(OFFSET($B12,-($B12-1),MATCH(CB$6,$7:$7,)-1,1,1):OFFSET($B12,0,MATCH(CB$6,$7:$7,)-1,1,1))</f>
        <v>0</v>
      </c>
      <c r="CC12">
        <f ca="1">SUM(OFFSET($B12,-($B12-1),MATCH(CC$6,$7:$7,)-1,1,1):OFFSET($B12,0,MATCH(CC$6,$7:$7,)-1,1,1))</f>
        <v>0</v>
      </c>
      <c r="CD12">
        <f ca="1">SUM(OFFSET($B12,-($B12-1),MATCH(CD$6,$7:$7,)-1,1,1):OFFSET($B12,0,MATCH(CD$6,$7:$7,)-1,1,1))</f>
        <v>0</v>
      </c>
      <c r="CE12">
        <f ca="1">SUM(OFFSET($B12,-($B12-1),MATCH(CE$6,$7:$7,)-1,1,1):OFFSET($B12,0,MATCH(CE$6,$7:$7,)-1,1,1))</f>
        <v>0</v>
      </c>
      <c r="CF12">
        <f ca="1">SUM(OFFSET($B12,-($B12-1),MATCH(CF$6,$7:$7,)-1,1,1):OFFSET($B12,0,MATCH(CF$6,$7:$7,)-1,1,1))</f>
        <v>0</v>
      </c>
      <c r="CG12">
        <f ca="1">SUM(OFFSET($B12,-($B12-1),MATCH(CG$6,$7:$7,)-1,1,1):OFFSET($B12,0,MATCH(CG$6,$7:$7,)-1,1,1))</f>
        <v>0</v>
      </c>
      <c r="CH12">
        <f ca="1">SUM(OFFSET($B12,-($B12-1),MATCH(CH$6,$7:$7,)-1,1,1):OFFSET($B12,0,MATCH(CH$6,$7:$7,)-1,1,1))</f>
        <v>0</v>
      </c>
      <c r="CJ12">
        <v>3013</v>
      </c>
      <c r="CK12" s="2">
        <v>3059</v>
      </c>
      <c r="CL12" s="2">
        <v>4531</v>
      </c>
      <c r="CM12" s="2">
        <v>69</v>
      </c>
      <c r="CN12" s="2">
        <v>437</v>
      </c>
      <c r="CO12" s="2">
        <f>SUM(CJ10:CJ12)</f>
        <v>6313</v>
      </c>
      <c r="CP12" s="2">
        <f t="shared" si="2"/>
        <v>6491</v>
      </c>
      <c r="CQ12" s="2">
        <f t="shared" si="2"/>
        <v>9767</v>
      </c>
      <c r="CR12" s="2">
        <f t="shared" si="2"/>
        <v>355</v>
      </c>
      <c r="CS12" s="2">
        <f t="shared" si="2"/>
        <v>987</v>
      </c>
      <c r="CT12">
        <f ca="1">SUM(OFFSET($B12,-($B12-1),MATCH(CT$6,$7:$7,)-1,1,1):OFFSET($B12,0,MATCH(CT$6,$7:$7,)-1,1,1))</f>
        <v>6491</v>
      </c>
      <c r="CU12">
        <f ca="1">SUM(OFFSET($B12,-($B12-1),MATCH(CU$6,$7:$7,)-1,1,1):OFFSET($B12,0,MATCH(CU$6,$7:$7,)-1,1,1))</f>
        <v>9767</v>
      </c>
      <c r="CV12">
        <f ca="1">SUM(OFFSET($B12,-($B12-1),MATCH(CV$6,$7:$7,)-1,1,1):OFFSET($B12,0,MATCH(CV$6,$7:$7,)-1,1,1))</f>
        <v>355</v>
      </c>
      <c r="CW12">
        <f ca="1">SUM(OFFSET($B12,-($B12-1),MATCH(CW$6,$7:$7,)-1,1,1):OFFSET($B12,0,MATCH(CW$6,$7:$7,)-1,1,1))</f>
        <v>987</v>
      </c>
      <c r="CX12">
        <f ca="1">SUM(OFFSET($B12,-($B12-1),MATCH(CX$6,$7:$7,)-1,1,1):OFFSET($B12,0,MATCH(CX$6,$7:$7,)-1,1,1))</f>
        <v>9613</v>
      </c>
    </row>
    <row r="13" spans="2:102">
      <c r="B13" s="38">
        <f t="shared" si="0"/>
        <v>1</v>
      </c>
      <c r="C13" s="37">
        <v>38808</v>
      </c>
      <c r="D13" s="156">
        <v>49339</v>
      </c>
      <c r="E13" s="155">
        <v>246</v>
      </c>
      <c r="F13" s="155">
        <v>65506</v>
      </c>
      <c r="G13" s="155"/>
      <c r="H13" s="155"/>
      <c r="I13" s="155"/>
      <c r="J13" s="155">
        <f ca="1">SUM(OFFSET($B13,-($B13-1),MATCH(J$6,$7:$7,)-1,1,1):OFFSET($B13,0,MATCH(J$6,$7:$7,)-1,1,1))</f>
        <v>246</v>
      </c>
      <c r="K13" s="155">
        <f ca="1">SUM(OFFSET($B13,-($B13-1),MATCH(K$6,$7:$7,)-1,1,1):OFFSET($B13,0,MATCH(K$6,$7:$7,)-1,1,1))</f>
        <v>65506</v>
      </c>
      <c r="L13" s="155">
        <f ca="1">SUM(OFFSET($B13,-($B13-1),MATCH(L$6,$7:$7,)-1,1,1):OFFSET($B13,0,MATCH(L$6,$7:$7,)-1,1,1))</f>
        <v>0</v>
      </c>
      <c r="M13" s="48">
        <v>344424</v>
      </c>
      <c r="N13">
        <v>4101</v>
      </c>
      <c r="O13">
        <v>456487</v>
      </c>
      <c r="S13">
        <f ca="1">SUM(OFFSET($B13,-($B13-1),MATCH(S$6,$7:$7,)-1,1,1):OFFSET($B13,0,MATCH(S$6,$7:$7,)-1,1,1))</f>
        <v>4101</v>
      </c>
      <c r="T13">
        <f ca="1">SUM(OFFSET($B13,-($B13-1),MATCH(T$6,$7:$7,)-1,1,1):OFFSET($B13,0,MATCH(T$6,$7:$7,)-1,1,1))</f>
        <v>456487</v>
      </c>
      <c r="U13">
        <f ca="1">SUM(OFFSET($B13,-($B13-1),MATCH(U$6,$7:$7,)-1,1,1):OFFSET($B13,0,MATCH(U$6,$7:$7,)-1,1,1))</f>
        <v>0</v>
      </c>
      <c r="V13" s="48"/>
      <c r="AR13" s="2">
        <f t="shared" si="1"/>
        <v>0</v>
      </c>
      <c r="AS13" s="2">
        <f t="shared" si="1"/>
        <v>0</v>
      </c>
      <c r="AT13" s="2">
        <f t="shared" si="1"/>
        <v>0</v>
      </c>
      <c r="AU13" s="2">
        <f t="shared" si="1"/>
        <v>0</v>
      </c>
      <c r="AV13" s="2">
        <f t="shared" si="1"/>
        <v>0</v>
      </c>
      <c r="AW13" s="2">
        <f t="shared" si="1"/>
        <v>0</v>
      </c>
      <c r="AX13" s="2">
        <f t="shared" si="1"/>
        <v>0</v>
      </c>
      <c r="AY13" s="2"/>
      <c r="AZ13" s="2"/>
      <c r="BA13" s="2"/>
      <c r="BB13" s="2"/>
      <c r="BC13" s="2"/>
      <c r="BD13" s="2"/>
      <c r="BE13" s="2"/>
      <c r="BF13" s="2"/>
      <c r="BG13" s="2"/>
      <c r="BH13" s="2"/>
      <c r="BI13" s="2"/>
      <c r="BJ13" s="2"/>
      <c r="BK13" s="2"/>
      <c r="BL13" s="2"/>
      <c r="BM13" s="2"/>
      <c r="BN13">
        <f ca="1">SUM(OFFSET($B13,-($B13-1),MATCH(BN$6,$7:$7,)-1,1,1):OFFSET($B13,0,MATCH(BN$6,$7:$7,)-1,1,1))</f>
        <v>0</v>
      </c>
      <c r="BO13">
        <f ca="1">SUM(OFFSET($B13,-($B13-1),MATCH(BO$6,$7:$7,)-1,1,1):OFFSET($B13,0,MATCH(BO$6,$7:$7,)-1,1,1))</f>
        <v>0</v>
      </c>
      <c r="BP13">
        <f ca="1">SUM(OFFSET($B13,-($B13-1),MATCH(BP$6,$7:$7,)-1,1,1):OFFSET($B13,0,MATCH(BP$6,$7:$7,)-1,1,1))</f>
        <v>0</v>
      </c>
      <c r="BQ13">
        <f ca="1">SUM(OFFSET($B13,-($B13-1),MATCH(BQ$6,$7:$7,)-1,1,1):OFFSET($B13,0,MATCH(BQ$6,$7:$7,)-1,1,1))</f>
        <v>0</v>
      </c>
      <c r="BR13">
        <f ca="1">SUM(OFFSET($B13,-($B13-1),MATCH(BR$6,$7:$7,)-1,1,1):OFFSET($B13,0,MATCH(BR$6,$7:$7,)-1,1,1))</f>
        <v>0</v>
      </c>
      <c r="BS13">
        <f ca="1">SUM(OFFSET($B13,-($B13-1),MATCH(BS$6,$7:$7,)-1,1,1):OFFSET($B13,0,MATCH(BS$6,$7:$7,)-1,1,1))</f>
        <v>0</v>
      </c>
      <c r="BT13">
        <f ca="1">SUM(OFFSET($B13,-($B13-1),MATCH(BT$6,$7:$7,)-1,1,1):OFFSET($B13,0,MATCH(BT$6,$7:$7,)-1,1,1))</f>
        <v>0</v>
      </c>
      <c r="BU13">
        <f ca="1">SUM(OFFSET($B13,-($B13-1),MATCH(BU$6,$7:$7,)-1,1,1):OFFSET($B13,0,MATCH(BU$6,$7:$7,)-1,1,1))</f>
        <v>0</v>
      </c>
      <c r="BV13">
        <f ca="1">SUM(OFFSET($B13,-($B13-1),MATCH(BV$6,$7:$7,)-1,1,1):OFFSET($B13,0,MATCH(BV$6,$7:$7,)-1,1,1))</f>
        <v>0</v>
      </c>
      <c r="BW13">
        <f ca="1">SUM(OFFSET($B13,-($B13-1),MATCH(BW$6,$7:$7,)-1,1,1):OFFSET($B13,0,MATCH(BW$6,$7:$7,)-1,1,1))</f>
        <v>0</v>
      </c>
      <c r="BX13">
        <f ca="1">SUM(OFFSET($B13,-($B13-1),MATCH(BX$6,$7:$7,)-1,1,1):OFFSET($B13,0,MATCH(BX$6,$7:$7,)-1,1,1))</f>
        <v>0</v>
      </c>
      <c r="BY13">
        <f ca="1">SUM(OFFSET($B13,-($B13-1),MATCH(BY$6,$7:$7,)-1,1,1):OFFSET($B13,0,MATCH(BY$6,$7:$7,)-1,1,1))</f>
        <v>0</v>
      </c>
      <c r="BZ13">
        <f ca="1">SUM(OFFSET($B13,-($B13-1),MATCH(BZ$6,$7:$7,)-1,1,1):OFFSET($B13,0,MATCH(BZ$6,$7:$7,)-1,1,1))</f>
        <v>0</v>
      </c>
      <c r="CA13">
        <f ca="1">SUM(OFFSET($B13,-($B13-1),MATCH(CA$6,$7:$7,)-1,1,1):OFFSET($B13,0,MATCH(CA$6,$7:$7,)-1,1,1))</f>
        <v>0</v>
      </c>
      <c r="CB13">
        <f ca="1">SUM(OFFSET($B13,-($B13-1),MATCH(CB$6,$7:$7,)-1,1,1):OFFSET($B13,0,MATCH(CB$6,$7:$7,)-1,1,1))</f>
        <v>0</v>
      </c>
      <c r="CC13">
        <f ca="1">SUM(OFFSET($B13,-($B13-1),MATCH(CC$6,$7:$7,)-1,1,1):OFFSET($B13,0,MATCH(CC$6,$7:$7,)-1,1,1))</f>
        <v>0</v>
      </c>
      <c r="CD13">
        <f ca="1">SUM(OFFSET($B13,-($B13-1),MATCH(CD$6,$7:$7,)-1,1,1):OFFSET($B13,0,MATCH(CD$6,$7:$7,)-1,1,1))</f>
        <v>0</v>
      </c>
      <c r="CE13">
        <f ca="1">SUM(OFFSET($B13,-($B13-1),MATCH(CE$6,$7:$7,)-1,1,1):OFFSET($B13,0,MATCH(CE$6,$7:$7,)-1,1,1))</f>
        <v>0</v>
      </c>
      <c r="CF13">
        <f ca="1">SUM(OFFSET($B13,-($B13-1),MATCH(CF$6,$7:$7,)-1,1,1):OFFSET($B13,0,MATCH(CF$6,$7:$7,)-1,1,1))</f>
        <v>0</v>
      </c>
      <c r="CG13">
        <f ca="1">SUM(OFFSET($B13,-($B13-1),MATCH(CG$6,$7:$7,)-1,1,1):OFFSET($B13,0,MATCH(CG$6,$7:$7,)-1,1,1))</f>
        <v>0</v>
      </c>
      <c r="CH13">
        <f ca="1">SUM(OFFSET($B13,-($B13-1),MATCH(CH$6,$7:$7,)-1,1,1):OFFSET($B13,0,MATCH(CH$6,$7:$7,)-1,1,1))</f>
        <v>0</v>
      </c>
      <c r="CJ13">
        <v>2662</v>
      </c>
      <c r="CK13" s="2">
        <v>2200</v>
      </c>
      <c r="CL13" s="2">
        <v>4994</v>
      </c>
      <c r="CM13" s="2">
        <v>220</v>
      </c>
      <c r="CN13" s="2">
        <v>396</v>
      </c>
      <c r="CO13" s="2">
        <f t="shared" ref="CO13:CS17" si="3">SUM(CJ1:CJ13)</f>
        <v>8975</v>
      </c>
      <c r="CP13" s="2">
        <f t="shared" si="3"/>
        <v>8691</v>
      </c>
      <c r="CQ13" s="2">
        <f t="shared" si="3"/>
        <v>14761</v>
      </c>
      <c r="CR13" s="2">
        <f t="shared" si="3"/>
        <v>575</v>
      </c>
      <c r="CS13" s="2">
        <f t="shared" si="3"/>
        <v>1383</v>
      </c>
      <c r="CT13">
        <f ca="1">SUM(OFFSET($B13,-($B13-1),MATCH(CT$6,$7:$7,)-1,1,1):OFFSET($B13,0,MATCH(CT$6,$7:$7,)-1,1,1))</f>
        <v>2200</v>
      </c>
      <c r="CU13">
        <f ca="1">SUM(OFFSET($B13,-($B13-1),MATCH(CU$6,$7:$7,)-1,1,1):OFFSET($B13,0,MATCH(CU$6,$7:$7,)-1,1,1))</f>
        <v>4994</v>
      </c>
      <c r="CV13">
        <f ca="1">SUM(OFFSET($B13,-($B13-1),MATCH(CV$6,$7:$7,)-1,1,1):OFFSET($B13,0,MATCH(CV$6,$7:$7,)-1,1,1))</f>
        <v>220</v>
      </c>
      <c r="CW13">
        <f ca="1">SUM(OFFSET($B13,-($B13-1),MATCH(CW$6,$7:$7,)-1,1,1):OFFSET($B13,0,MATCH(CW$6,$7:$7,)-1,1,1))</f>
        <v>396</v>
      </c>
      <c r="CX13">
        <f ca="1">SUM(OFFSET($B13,-($B13-1),MATCH(CX$6,$7:$7,)-1,1,1):OFFSET($B13,0,MATCH(CX$6,$7:$7,)-1,1,1))</f>
        <v>8975</v>
      </c>
    </row>
    <row r="14" spans="2:102">
      <c r="B14" s="38">
        <f t="shared" si="0"/>
        <v>2</v>
      </c>
      <c r="C14" s="37">
        <v>38838</v>
      </c>
      <c r="D14" s="156">
        <v>41552</v>
      </c>
      <c r="E14" s="155">
        <v>244</v>
      </c>
      <c r="F14" s="155">
        <v>65580</v>
      </c>
      <c r="G14" s="155"/>
      <c r="H14" s="155"/>
      <c r="I14" s="155"/>
      <c r="J14" s="155">
        <f ca="1">SUM(OFFSET($B14,-($B14-1),MATCH(J$6,$7:$7,)-1,1,1):OFFSET($B14,0,MATCH(J$6,$7:$7,)-1,1,1))</f>
        <v>490</v>
      </c>
      <c r="K14" s="155">
        <f ca="1">SUM(OFFSET($B14,-($B14-1),MATCH(K$6,$7:$7,)-1,1,1):OFFSET($B14,0,MATCH(K$6,$7:$7,)-1,1,1))</f>
        <v>131086</v>
      </c>
      <c r="L14" s="155">
        <f ca="1">SUM(OFFSET($B14,-($B14-1),MATCH(L$6,$7:$7,)-1,1,1):OFFSET($B14,0,MATCH(L$6,$7:$7,)-1,1,1))</f>
        <v>0</v>
      </c>
      <c r="M14" s="48">
        <v>331593</v>
      </c>
      <c r="N14">
        <v>4165</v>
      </c>
      <c r="O14">
        <v>479734</v>
      </c>
      <c r="S14">
        <f ca="1">SUM(OFFSET($B14,-($B14-1),MATCH(S$6,$7:$7,)-1,1,1):OFFSET($B14,0,MATCH(S$6,$7:$7,)-1,1,1))</f>
        <v>8266</v>
      </c>
      <c r="T14">
        <f ca="1">SUM(OFFSET($B14,-($B14-1),MATCH(T$6,$7:$7,)-1,1,1):OFFSET($B14,0,MATCH(T$6,$7:$7,)-1,1,1))</f>
        <v>936221</v>
      </c>
      <c r="U14">
        <f ca="1">SUM(OFFSET($B14,-($B14-1),MATCH(U$6,$7:$7,)-1,1,1):OFFSET($B14,0,MATCH(U$6,$7:$7,)-1,1,1))</f>
        <v>0</v>
      </c>
      <c r="V14" s="48"/>
      <c r="AR14" s="2">
        <f t="shared" ref="AR14:AX14" si="4">SUM(V7:V14)</f>
        <v>0</v>
      </c>
      <c r="AS14" s="2">
        <f t="shared" si="4"/>
        <v>0</v>
      </c>
      <c r="AT14" s="2">
        <f t="shared" si="4"/>
        <v>0</v>
      </c>
      <c r="AU14" s="2">
        <f t="shared" si="4"/>
        <v>0</v>
      </c>
      <c r="AV14" s="2">
        <f t="shared" si="4"/>
        <v>0</v>
      </c>
      <c r="AW14" s="2">
        <f t="shared" si="4"/>
        <v>0</v>
      </c>
      <c r="AX14" s="2">
        <f t="shared" si="4"/>
        <v>0</v>
      </c>
      <c r="AY14" s="2"/>
      <c r="AZ14" s="2"/>
      <c r="BA14" s="2"/>
      <c r="BB14" s="2"/>
      <c r="BC14" s="2"/>
      <c r="BD14" s="2"/>
      <c r="BE14" s="2"/>
      <c r="BF14" s="2"/>
      <c r="BG14" s="2"/>
      <c r="BH14" s="2"/>
      <c r="BI14" s="2"/>
      <c r="BJ14" s="2"/>
      <c r="BK14" s="2"/>
      <c r="BL14" s="2"/>
      <c r="BM14" s="2"/>
      <c r="BN14">
        <f ca="1">SUM(OFFSET($B14,-($B14-1),MATCH(BN$6,$7:$7,)-1,1,1):OFFSET($B14,0,MATCH(BN$6,$7:$7,)-1,1,1))</f>
        <v>0</v>
      </c>
      <c r="BO14">
        <f ca="1">SUM(OFFSET($B14,-($B14-1),MATCH(BO$6,$7:$7,)-1,1,1):OFFSET($B14,0,MATCH(BO$6,$7:$7,)-1,1,1))</f>
        <v>0</v>
      </c>
      <c r="BP14">
        <f ca="1">SUM(OFFSET($B14,-($B14-1),MATCH(BP$6,$7:$7,)-1,1,1):OFFSET($B14,0,MATCH(BP$6,$7:$7,)-1,1,1))</f>
        <v>0</v>
      </c>
      <c r="BQ14">
        <f ca="1">SUM(OFFSET($B14,-($B14-1),MATCH(BQ$6,$7:$7,)-1,1,1):OFFSET($B14,0,MATCH(BQ$6,$7:$7,)-1,1,1))</f>
        <v>0</v>
      </c>
      <c r="BR14">
        <f ca="1">SUM(OFFSET($B14,-($B14-1),MATCH(BR$6,$7:$7,)-1,1,1):OFFSET($B14,0,MATCH(BR$6,$7:$7,)-1,1,1))</f>
        <v>0</v>
      </c>
      <c r="BS14">
        <f ca="1">SUM(OFFSET($B14,-($B14-1),MATCH(BS$6,$7:$7,)-1,1,1):OFFSET($B14,0,MATCH(BS$6,$7:$7,)-1,1,1))</f>
        <v>0</v>
      </c>
      <c r="BT14">
        <f ca="1">SUM(OFFSET($B14,-($B14-1),MATCH(BT$6,$7:$7,)-1,1,1):OFFSET($B14,0,MATCH(BT$6,$7:$7,)-1,1,1))</f>
        <v>0</v>
      </c>
      <c r="BU14">
        <f ca="1">SUM(OFFSET($B14,-($B14-1),MATCH(BU$6,$7:$7,)-1,1,1):OFFSET($B14,0,MATCH(BU$6,$7:$7,)-1,1,1))</f>
        <v>0</v>
      </c>
      <c r="BV14">
        <f ca="1">SUM(OFFSET($B14,-($B14-1),MATCH(BV$6,$7:$7,)-1,1,1):OFFSET($B14,0,MATCH(BV$6,$7:$7,)-1,1,1))</f>
        <v>0</v>
      </c>
      <c r="BW14">
        <f ca="1">SUM(OFFSET($B14,-($B14-1),MATCH(BW$6,$7:$7,)-1,1,1):OFFSET($B14,0,MATCH(BW$6,$7:$7,)-1,1,1))</f>
        <v>0</v>
      </c>
      <c r="BX14">
        <f ca="1">SUM(OFFSET($B14,-($B14-1),MATCH(BX$6,$7:$7,)-1,1,1):OFFSET($B14,0,MATCH(BX$6,$7:$7,)-1,1,1))</f>
        <v>0</v>
      </c>
      <c r="BY14">
        <f ca="1">SUM(OFFSET($B14,-($B14-1),MATCH(BY$6,$7:$7,)-1,1,1):OFFSET($B14,0,MATCH(BY$6,$7:$7,)-1,1,1))</f>
        <v>0</v>
      </c>
      <c r="BZ14">
        <f ca="1">SUM(OFFSET($B14,-($B14-1),MATCH(BZ$6,$7:$7,)-1,1,1):OFFSET($B14,0,MATCH(BZ$6,$7:$7,)-1,1,1))</f>
        <v>0</v>
      </c>
      <c r="CA14">
        <f ca="1">SUM(OFFSET($B14,-($B14-1),MATCH(CA$6,$7:$7,)-1,1,1):OFFSET($B14,0,MATCH(CA$6,$7:$7,)-1,1,1))</f>
        <v>0</v>
      </c>
      <c r="CB14">
        <f ca="1">SUM(OFFSET($B14,-($B14-1),MATCH(CB$6,$7:$7,)-1,1,1):OFFSET($B14,0,MATCH(CB$6,$7:$7,)-1,1,1))</f>
        <v>0</v>
      </c>
      <c r="CC14">
        <f ca="1">SUM(OFFSET($B14,-($B14-1),MATCH(CC$6,$7:$7,)-1,1,1):OFFSET($B14,0,MATCH(CC$6,$7:$7,)-1,1,1))</f>
        <v>0</v>
      </c>
      <c r="CD14">
        <f ca="1">SUM(OFFSET($B14,-($B14-1),MATCH(CD$6,$7:$7,)-1,1,1):OFFSET($B14,0,MATCH(CD$6,$7:$7,)-1,1,1))</f>
        <v>0</v>
      </c>
      <c r="CE14">
        <f ca="1">SUM(OFFSET($B14,-($B14-1),MATCH(CE$6,$7:$7,)-1,1,1):OFFSET($B14,0,MATCH(CE$6,$7:$7,)-1,1,1))</f>
        <v>0</v>
      </c>
      <c r="CF14">
        <f ca="1">SUM(OFFSET($B14,-($B14-1),MATCH(CF$6,$7:$7,)-1,1,1):OFFSET($B14,0,MATCH(CF$6,$7:$7,)-1,1,1))</f>
        <v>0</v>
      </c>
      <c r="CG14">
        <f ca="1">SUM(OFFSET($B14,-($B14-1),MATCH(CG$6,$7:$7,)-1,1,1):OFFSET($B14,0,MATCH(CG$6,$7:$7,)-1,1,1))</f>
        <v>0</v>
      </c>
      <c r="CH14">
        <f ca="1">SUM(OFFSET($B14,-($B14-1),MATCH(CH$6,$7:$7,)-1,1,1):OFFSET($B14,0,MATCH(CH$6,$7:$7,)-1,1,1))</f>
        <v>0</v>
      </c>
      <c r="CJ14">
        <v>3757</v>
      </c>
      <c r="CK14" s="2">
        <v>1802</v>
      </c>
      <c r="CL14" s="2">
        <v>3077</v>
      </c>
      <c r="CM14" s="2">
        <v>136</v>
      </c>
      <c r="CN14" s="2">
        <v>459</v>
      </c>
      <c r="CO14" s="2">
        <f t="shared" si="3"/>
        <v>12732</v>
      </c>
      <c r="CP14" s="2">
        <f t="shared" si="3"/>
        <v>10493</v>
      </c>
      <c r="CQ14" s="2">
        <f t="shared" si="3"/>
        <v>17838</v>
      </c>
      <c r="CR14" s="2">
        <f t="shared" si="3"/>
        <v>711</v>
      </c>
      <c r="CS14" s="2">
        <f t="shared" si="3"/>
        <v>1842</v>
      </c>
      <c r="CT14">
        <f ca="1">SUM(OFFSET($B14,-($B14-1),MATCH(CT$6,$7:$7,)-1,1,1):OFFSET($B14,0,MATCH(CT$6,$7:$7,)-1,1,1))</f>
        <v>4002</v>
      </c>
      <c r="CU14">
        <f ca="1">SUM(OFFSET($B14,-($B14-1),MATCH(CU$6,$7:$7,)-1,1,1):OFFSET($B14,0,MATCH(CU$6,$7:$7,)-1,1,1))</f>
        <v>8071</v>
      </c>
      <c r="CV14">
        <f ca="1">SUM(OFFSET($B14,-($B14-1),MATCH(CV$6,$7:$7,)-1,1,1):OFFSET($B14,0,MATCH(CV$6,$7:$7,)-1,1,1))</f>
        <v>356</v>
      </c>
      <c r="CW14">
        <f ca="1">SUM(OFFSET($B14,-($B14-1),MATCH(CW$6,$7:$7,)-1,1,1):OFFSET($B14,0,MATCH(CW$6,$7:$7,)-1,1,1))</f>
        <v>855</v>
      </c>
      <c r="CX14">
        <f ca="1">SUM(OFFSET($B14,-($B14-1),MATCH(CX$6,$7:$7,)-1,1,1):OFFSET($B14,0,MATCH(CX$6,$7:$7,)-1,1,1))</f>
        <v>21707</v>
      </c>
    </row>
    <row r="15" spans="2:102">
      <c r="B15" s="38">
        <f t="shared" si="0"/>
        <v>3</v>
      </c>
      <c r="C15" s="37">
        <v>38869</v>
      </c>
      <c r="D15" s="156">
        <v>41055</v>
      </c>
      <c r="E15" s="155">
        <v>229</v>
      </c>
      <c r="F15" s="155">
        <v>63264</v>
      </c>
      <c r="G15" s="155"/>
      <c r="H15" s="155"/>
      <c r="I15" s="155"/>
      <c r="J15" s="155">
        <f ca="1">SUM(OFFSET($B15,-($B15-1),MATCH(J$6,$7:$7,)-1,1,1):OFFSET($B15,0,MATCH(J$6,$7:$7,)-1,1,1))</f>
        <v>719</v>
      </c>
      <c r="K15" s="155">
        <f ca="1">SUM(OFFSET($B15,-($B15-1),MATCH(K$6,$7:$7,)-1,1,1):OFFSET($B15,0,MATCH(K$6,$7:$7,)-1,1,1))</f>
        <v>194350</v>
      </c>
      <c r="L15" s="155">
        <f ca="1">SUM(OFFSET($B15,-($B15-1),MATCH(L$6,$7:$7,)-1,1,1):OFFSET($B15,0,MATCH(L$6,$7:$7,)-1,1,1))</f>
        <v>0</v>
      </c>
      <c r="M15" s="48">
        <v>319970</v>
      </c>
      <c r="N15">
        <v>3933</v>
      </c>
      <c r="O15">
        <v>453779</v>
      </c>
      <c r="S15">
        <f ca="1">SUM(OFFSET($B15,-($B15-1),MATCH(S$6,$7:$7,)-1,1,1):OFFSET($B15,0,MATCH(S$6,$7:$7,)-1,1,1))</f>
        <v>12199</v>
      </c>
      <c r="T15">
        <f ca="1">SUM(OFFSET($B15,-($B15-1),MATCH(T$6,$7:$7,)-1,1,1):OFFSET($B15,0,MATCH(T$6,$7:$7,)-1,1,1))</f>
        <v>1390000</v>
      </c>
      <c r="U15">
        <f ca="1">SUM(OFFSET($B15,-($B15-1),MATCH(U$6,$7:$7,)-1,1,1):OFFSET($B15,0,MATCH(U$6,$7:$7,)-1,1,1))</f>
        <v>0</v>
      </c>
      <c r="V15" s="48"/>
      <c r="AR15" s="2">
        <f t="shared" ref="AR15:AX15" si="5">SUM(V7:V15)</f>
        <v>0</v>
      </c>
      <c r="AS15" s="2">
        <f t="shared" si="5"/>
        <v>0</v>
      </c>
      <c r="AT15" s="2">
        <f t="shared" si="5"/>
        <v>0</v>
      </c>
      <c r="AU15" s="2">
        <f t="shared" si="5"/>
        <v>0</v>
      </c>
      <c r="AV15" s="2">
        <f t="shared" si="5"/>
        <v>0</v>
      </c>
      <c r="AW15" s="2">
        <f t="shared" si="5"/>
        <v>0</v>
      </c>
      <c r="AX15" s="2">
        <f t="shared" si="5"/>
        <v>0</v>
      </c>
      <c r="AY15" s="2"/>
      <c r="AZ15" s="2"/>
      <c r="BA15" s="2"/>
      <c r="BB15" s="2"/>
      <c r="BC15" s="2"/>
      <c r="BD15" s="2"/>
      <c r="BE15" s="2"/>
      <c r="BF15" s="2"/>
      <c r="BG15" s="2"/>
      <c r="BH15" s="2"/>
      <c r="BI15" s="2"/>
      <c r="BJ15" s="2"/>
      <c r="BK15" s="2"/>
      <c r="BL15" s="2"/>
      <c r="BM15" s="2"/>
      <c r="BN15">
        <f ca="1">SUM(OFFSET($B15,-($B15-1),MATCH(BN$6,$7:$7,)-1,1,1):OFFSET($B15,0,MATCH(BN$6,$7:$7,)-1,1,1))</f>
        <v>0</v>
      </c>
      <c r="BO15">
        <f ca="1">SUM(OFFSET($B15,-($B15-1),MATCH(BO$6,$7:$7,)-1,1,1):OFFSET($B15,0,MATCH(BO$6,$7:$7,)-1,1,1))</f>
        <v>0</v>
      </c>
      <c r="BP15">
        <f ca="1">SUM(OFFSET($B15,-($B15-1),MATCH(BP$6,$7:$7,)-1,1,1):OFFSET($B15,0,MATCH(BP$6,$7:$7,)-1,1,1))</f>
        <v>0</v>
      </c>
      <c r="BQ15">
        <f ca="1">SUM(OFFSET($B15,-($B15-1),MATCH(BQ$6,$7:$7,)-1,1,1):OFFSET($B15,0,MATCH(BQ$6,$7:$7,)-1,1,1))</f>
        <v>0</v>
      </c>
      <c r="BR15">
        <f ca="1">SUM(OFFSET($B15,-($B15-1),MATCH(BR$6,$7:$7,)-1,1,1):OFFSET($B15,0,MATCH(BR$6,$7:$7,)-1,1,1))</f>
        <v>0</v>
      </c>
      <c r="BS15">
        <f ca="1">SUM(OFFSET($B15,-($B15-1),MATCH(BS$6,$7:$7,)-1,1,1):OFFSET($B15,0,MATCH(BS$6,$7:$7,)-1,1,1))</f>
        <v>0</v>
      </c>
      <c r="BT15">
        <f ca="1">SUM(OFFSET($B15,-($B15-1),MATCH(BT$6,$7:$7,)-1,1,1):OFFSET($B15,0,MATCH(BT$6,$7:$7,)-1,1,1))</f>
        <v>0</v>
      </c>
      <c r="BU15">
        <f ca="1">SUM(OFFSET($B15,-($B15-1),MATCH(BU$6,$7:$7,)-1,1,1):OFFSET($B15,0,MATCH(BU$6,$7:$7,)-1,1,1))</f>
        <v>0</v>
      </c>
      <c r="BV15">
        <f ca="1">SUM(OFFSET($B15,-($B15-1),MATCH(BV$6,$7:$7,)-1,1,1):OFFSET($B15,0,MATCH(BV$6,$7:$7,)-1,1,1))</f>
        <v>0</v>
      </c>
      <c r="BW15">
        <f ca="1">SUM(OFFSET($B15,-($B15-1),MATCH(BW$6,$7:$7,)-1,1,1):OFFSET($B15,0,MATCH(BW$6,$7:$7,)-1,1,1))</f>
        <v>0</v>
      </c>
      <c r="BX15">
        <f ca="1">SUM(OFFSET($B15,-($B15-1),MATCH(BX$6,$7:$7,)-1,1,1):OFFSET($B15,0,MATCH(BX$6,$7:$7,)-1,1,1))</f>
        <v>0</v>
      </c>
      <c r="BY15">
        <f ca="1">SUM(OFFSET($B15,-($B15-1),MATCH(BY$6,$7:$7,)-1,1,1):OFFSET($B15,0,MATCH(BY$6,$7:$7,)-1,1,1))</f>
        <v>0</v>
      </c>
      <c r="BZ15">
        <f ca="1">SUM(OFFSET($B15,-($B15-1),MATCH(BZ$6,$7:$7,)-1,1,1):OFFSET($B15,0,MATCH(BZ$6,$7:$7,)-1,1,1))</f>
        <v>0</v>
      </c>
      <c r="CA15">
        <f ca="1">SUM(OFFSET($B15,-($B15-1),MATCH(CA$6,$7:$7,)-1,1,1):OFFSET($B15,0,MATCH(CA$6,$7:$7,)-1,1,1))</f>
        <v>0</v>
      </c>
      <c r="CB15">
        <f ca="1">SUM(OFFSET($B15,-($B15-1),MATCH(CB$6,$7:$7,)-1,1,1):OFFSET($B15,0,MATCH(CB$6,$7:$7,)-1,1,1))</f>
        <v>0</v>
      </c>
      <c r="CC15">
        <f ca="1">SUM(OFFSET($B15,-($B15-1),MATCH(CC$6,$7:$7,)-1,1,1):OFFSET($B15,0,MATCH(CC$6,$7:$7,)-1,1,1))</f>
        <v>0</v>
      </c>
      <c r="CD15">
        <f ca="1">SUM(OFFSET($B15,-($B15-1),MATCH(CD$6,$7:$7,)-1,1,1):OFFSET($B15,0,MATCH(CD$6,$7:$7,)-1,1,1))</f>
        <v>0</v>
      </c>
      <c r="CE15">
        <f ca="1">SUM(OFFSET($B15,-($B15-1),MATCH(CE$6,$7:$7,)-1,1,1):OFFSET($B15,0,MATCH(CE$6,$7:$7,)-1,1,1))</f>
        <v>0</v>
      </c>
      <c r="CF15">
        <f ca="1">SUM(OFFSET($B15,-($B15-1),MATCH(CF$6,$7:$7,)-1,1,1):OFFSET($B15,0,MATCH(CF$6,$7:$7,)-1,1,1))</f>
        <v>0</v>
      </c>
      <c r="CG15">
        <f ca="1">SUM(OFFSET($B15,-($B15-1),MATCH(CG$6,$7:$7,)-1,1,1):OFFSET($B15,0,MATCH(CG$6,$7:$7,)-1,1,1))</f>
        <v>0</v>
      </c>
      <c r="CH15">
        <f ca="1">SUM(OFFSET($B15,-($B15-1),MATCH(CH$6,$7:$7,)-1,1,1):OFFSET($B15,0,MATCH(CH$6,$7:$7,)-1,1,1))</f>
        <v>0</v>
      </c>
      <c r="CJ15">
        <v>2772</v>
      </c>
      <c r="CK15" s="2">
        <v>1332</v>
      </c>
      <c r="CL15" s="2">
        <v>3312</v>
      </c>
      <c r="CM15" s="2">
        <v>252</v>
      </c>
      <c r="CN15" s="2">
        <v>396</v>
      </c>
      <c r="CO15" s="2">
        <f t="shared" si="3"/>
        <v>15504</v>
      </c>
      <c r="CP15" s="2">
        <f t="shared" si="3"/>
        <v>11825</v>
      </c>
      <c r="CQ15" s="2">
        <f t="shared" si="3"/>
        <v>21150</v>
      </c>
      <c r="CR15" s="2">
        <f t="shared" si="3"/>
        <v>963</v>
      </c>
      <c r="CS15" s="2">
        <f t="shared" si="3"/>
        <v>2238</v>
      </c>
      <c r="CT15">
        <f ca="1">SUM(OFFSET($B15,-($B15-1),MATCH(CT$6,$7:$7,)-1,1,1):OFFSET($B15,0,MATCH(CT$6,$7:$7,)-1,1,1))</f>
        <v>5334</v>
      </c>
      <c r="CU15">
        <f ca="1">SUM(OFFSET($B15,-($B15-1),MATCH(CU$6,$7:$7,)-1,1,1):OFFSET($B15,0,MATCH(CU$6,$7:$7,)-1,1,1))</f>
        <v>11383</v>
      </c>
      <c r="CV15">
        <f ca="1">SUM(OFFSET($B15,-($B15-1),MATCH(CV$6,$7:$7,)-1,1,1):OFFSET($B15,0,MATCH(CV$6,$7:$7,)-1,1,1))</f>
        <v>608</v>
      </c>
      <c r="CW15">
        <f ca="1">SUM(OFFSET($B15,-($B15-1),MATCH(CW$6,$7:$7,)-1,1,1):OFFSET($B15,0,MATCH(CW$6,$7:$7,)-1,1,1))</f>
        <v>1251</v>
      </c>
      <c r="CX15">
        <f ca="1">SUM(OFFSET($B15,-($B15-1),MATCH(CX$6,$7:$7,)-1,1,1):OFFSET($B15,0,MATCH(CX$6,$7:$7,)-1,1,1))</f>
        <v>37211</v>
      </c>
    </row>
    <row r="16" spans="2:102">
      <c r="B16" s="38">
        <f t="shared" si="0"/>
        <v>4</v>
      </c>
      <c r="C16" s="37">
        <v>38899</v>
      </c>
      <c r="D16" s="156">
        <v>47125</v>
      </c>
      <c r="E16" s="155">
        <v>247</v>
      </c>
      <c r="F16" s="155">
        <v>66714</v>
      </c>
      <c r="G16" s="155"/>
      <c r="H16" s="155"/>
      <c r="I16" s="155"/>
      <c r="J16" s="155">
        <f ca="1">SUM(OFFSET($B16,-($B16-1),MATCH(J$6,$7:$7,)-1,1,1):OFFSET($B16,0,MATCH(J$6,$7:$7,)-1,1,1))</f>
        <v>966</v>
      </c>
      <c r="K16" s="155">
        <f ca="1">SUM(OFFSET($B16,-($B16-1),MATCH(K$6,$7:$7,)-1,1,1):OFFSET($B16,0,MATCH(K$6,$7:$7,)-1,1,1))</f>
        <v>261064</v>
      </c>
      <c r="L16" s="155">
        <f ca="1">SUM(OFFSET($B16,-($B16-1),MATCH(L$6,$7:$7,)-1,1,1):OFFSET($B16,0,MATCH(L$6,$7:$7,)-1,1,1))</f>
        <v>0</v>
      </c>
      <c r="M16" s="48">
        <v>336870</v>
      </c>
      <c r="N16">
        <v>4140</v>
      </c>
      <c r="O16">
        <v>470716</v>
      </c>
      <c r="S16">
        <f ca="1">SUM(OFFSET($B16,-($B16-1),MATCH(S$6,$7:$7,)-1,1,1):OFFSET($B16,0,MATCH(S$6,$7:$7,)-1,1,1))</f>
        <v>16339</v>
      </c>
      <c r="T16">
        <f ca="1">SUM(OFFSET($B16,-($B16-1),MATCH(T$6,$7:$7,)-1,1,1):OFFSET($B16,0,MATCH(T$6,$7:$7,)-1,1,1))</f>
        <v>1860716</v>
      </c>
      <c r="U16">
        <f ca="1">SUM(OFFSET($B16,-($B16-1),MATCH(U$6,$7:$7,)-1,1,1):OFFSET($B16,0,MATCH(U$6,$7:$7,)-1,1,1))</f>
        <v>0</v>
      </c>
      <c r="V16" s="48"/>
      <c r="AR16" s="2">
        <f t="shared" ref="AR16:AX16" si="6">SUM(V7:V16)</f>
        <v>0</v>
      </c>
      <c r="AS16" s="2">
        <f t="shared" si="6"/>
        <v>0</v>
      </c>
      <c r="AT16" s="2">
        <f t="shared" si="6"/>
        <v>0</v>
      </c>
      <c r="AU16" s="2">
        <f t="shared" si="6"/>
        <v>0</v>
      </c>
      <c r="AV16" s="2">
        <f t="shared" si="6"/>
        <v>0</v>
      </c>
      <c r="AW16" s="2">
        <f t="shared" si="6"/>
        <v>0</v>
      </c>
      <c r="AX16" s="2">
        <f t="shared" si="6"/>
        <v>0</v>
      </c>
      <c r="AY16" s="2"/>
      <c r="AZ16" s="2"/>
      <c r="BA16" s="2"/>
      <c r="BB16" s="2"/>
      <c r="BC16" s="2"/>
      <c r="BD16" s="2"/>
      <c r="BE16" s="2"/>
      <c r="BF16" s="2"/>
      <c r="BG16" s="2"/>
      <c r="BH16" s="2"/>
      <c r="BI16" s="2"/>
      <c r="BJ16" s="2"/>
      <c r="BK16" s="2"/>
      <c r="BL16" s="2"/>
      <c r="BM16" s="2"/>
      <c r="BN16">
        <f ca="1">SUM(OFFSET($B16,-($B16-1),MATCH(BN$6,$7:$7,)-1,1,1):OFFSET($B16,0,MATCH(BN$6,$7:$7,)-1,1,1))</f>
        <v>0</v>
      </c>
      <c r="BO16">
        <f ca="1">SUM(OFFSET($B16,-($B16-1),MATCH(BO$6,$7:$7,)-1,1,1):OFFSET($B16,0,MATCH(BO$6,$7:$7,)-1,1,1))</f>
        <v>0</v>
      </c>
      <c r="BP16">
        <f ca="1">SUM(OFFSET($B16,-($B16-1),MATCH(BP$6,$7:$7,)-1,1,1):OFFSET($B16,0,MATCH(BP$6,$7:$7,)-1,1,1))</f>
        <v>0</v>
      </c>
      <c r="BQ16">
        <f ca="1">SUM(OFFSET($B16,-($B16-1),MATCH(BQ$6,$7:$7,)-1,1,1):OFFSET($B16,0,MATCH(BQ$6,$7:$7,)-1,1,1))</f>
        <v>0</v>
      </c>
      <c r="BR16">
        <f ca="1">SUM(OFFSET($B16,-($B16-1),MATCH(BR$6,$7:$7,)-1,1,1):OFFSET($B16,0,MATCH(BR$6,$7:$7,)-1,1,1))</f>
        <v>0</v>
      </c>
      <c r="BS16">
        <f ca="1">SUM(OFFSET($B16,-($B16-1),MATCH(BS$6,$7:$7,)-1,1,1):OFFSET($B16,0,MATCH(BS$6,$7:$7,)-1,1,1))</f>
        <v>0</v>
      </c>
      <c r="BT16">
        <f ca="1">SUM(OFFSET($B16,-($B16-1),MATCH(BT$6,$7:$7,)-1,1,1):OFFSET($B16,0,MATCH(BT$6,$7:$7,)-1,1,1))</f>
        <v>0</v>
      </c>
      <c r="BU16">
        <f ca="1">SUM(OFFSET($B16,-($B16-1),MATCH(BU$6,$7:$7,)-1,1,1):OFFSET($B16,0,MATCH(BU$6,$7:$7,)-1,1,1))</f>
        <v>0</v>
      </c>
      <c r="BV16">
        <f ca="1">SUM(OFFSET($B16,-($B16-1),MATCH(BV$6,$7:$7,)-1,1,1):OFFSET($B16,0,MATCH(BV$6,$7:$7,)-1,1,1))</f>
        <v>0</v>
      </c>
      <c r="BW16">
        <f ca="1">SUM(OFFSET($B16,-($B16-1),MATCH(BW$6,$7:$7,)-1,1,1):OFFSET($B16,0,MATCH(BW$6,$7:$7,)-1,1,1))</f>
        <v>0</v>
      </c>
      <c r="BX16">
        <f ca="1">SUM(OFFSET($B16,-($B16-1),MATCH(BX$6,$7:$7,)-1,1,1):OFFSET($B16,0,MATCH(BX$6,$7:$7,)-1,1,1))</f>
        <v>0</v>
      </c>
      <c r="BY16">
        <f ca="1">SUM(OFFSET($B16,-($B16-1),MATCH(BY$6,$7:$7,)-1,1,1):OFFSET($B16,0,MATCH(BY$6,$7:$7,)-1,1,1))</f>
        <v>0</v>
      </c>
      <c r="BZ16">
        <f ca="1">SUM(OFFSET($B16,-($B16-1),MATCH(BZ$6,$7:$7,)-1,1,1):OFFSET($B16,0,MATCH(BZ$6,$7:$7,)-1,1,1))</f>
        <v>0</v>
      </c>
      <c r="CA16">
        <f ca="1">SUM(OFFSET($B16,-($B16-1),MATCH(CA$6,$7:$7,)-1,1,1):OFFSET($B16,0,MATCH(CA$6,$7:$7,)-1,1,1))</f>
        <v>0</v>
      </c>
      <c r="CB16">
        <f ca="1">SUM(OFFSET($B16,-($B16-1),MATCH(CB$6,$7:$7,)-1,1,1):OFFSET($B16,0,MATCH(CB$6,$7:$7,)-1,1,1))</f>
        <v>0</v>
      </c>
      <c r="CC16">
        <f ca="1">SUM(OFFSET($B16,-($B16-1),MATCH(CC$6,$7:$7,)-1,1,1):OFFSET($B16,0,MATCH(CC$6,$7:$7,)-1,1,1))</f>
        <v>0</v>
      </c>
      <c r="CD16">
        <f ca="1">SUM(OFFSET($B16,-($B16-1),MATCH(CD$6,$7:$7,)-1,1,1):OFFSET($B16,0,MATCH(CD$6,$7:$7,)-1,1,1))</f>
        <v>0</v>
      </c>
      <c r="CE16">
        <f ca="1">SUM(OFFSET($B16,-($B16-1),MATCH(CE$6,$7:$7,)-1,1,1):OFFSET($B16,0,MATCH(CE$6,$7:$7,)-1,1,1))</f>
        <v>0</v>
      </c>
      <c r="CF16">
        <f ca="1">SUM(OFFSET($B16,-($B16-1),MATCH(CF$6,$7:$7,)-1,1,1):OFFSET($B16,0,MATCH(CF$6,$7:$7,)-1,1,1))</f>
        <v>0</v>
      </c>
      <c r="CG16">
        <f ca="1">SUM(OFFSET($B16,-($B16-1),MATCH(CG$6,$7:$7,)-1,1,1):OFFSET($B16,0,MATCH(CG$6,$7:$7,)-1,1,1))</f>
        <v>0</v>
      </c>
      <c r="CH16">
        <f ca="1">SUM(OFFSET($B16,-($B16-1),MATCH(CH$6,$7:$7,)-1,1,1):OFFSET($B16,0,MATCH(CH$6,$7:$7,)-1,1,1))</f>
        <v>0</v>
      </c>
      <c r="CJ16">
        <v>2904</v>
      </c>
      <c r="CK16" s="2">
        <v>1008</v>
      </c>
      <c r="CL16" s="2">
        <v>3384</v>
      </c>
      <c r="CM16" s="2">
        <v>312</v>
      </c>
      <c r="CN16" s="2">
        <v>408</v>
      </c>
      <c r="CO16" s="2">
        <f t="shared" si="3"/>
        <v>18408</v>
      </c>
      <c r="CP16" s="2">
        <f t="shared" si="3"/>
        <v>12833</v>
      </c>
      <c r="CQ16" s="2">
        <f t="shared" si="3"/>
        <v>24534</v>
      </c>
      <c r="CR16" s="2">
        <f t="shared" si="3"/>
        <v>1275</v>
      </c>
      <c r="CS16" s="2">
        <f t="shared" si="3"/>
        <v>2646</v>
      </c>
      <c r="CT16">
        <f ca="1">SUM(OFFSET($B16,-($B16-1),MATCH(CT$6,$7:$7,)-1,1,1):OFFSET($B16,0,MATCH(CT$6,$7:$7,)-1,1,1))</f>
        <v>6342</v>
      </c>
      <c r="CU16">
        <f ca="1">SUM(OFFSET($B16,-($B16-1),MATCH(CU$6,$7:$7,)-1,1,1):OFFSET($B16,0,MATCH(CU$6,$7:$7,)-1,1,1))</f>
        <v>14767</v>
      </c>
      <c r="CV16">
        <f ca="1">SUM(OFFSET($B16,-($B16-1),MATCH(CV$6,$7:$7,)-1,1,1):OFFSET($B16,0,MATCH(CV$6,$7:$7,)-1,1,1))</f>
        <v>920</v>
      </c>
      <c r="CW16">
        <f ca="1">SUM(OFFSET($B16,-($B16-1),MATCH(CW$6,$7:$7,)-1,1,1):OFFSET($B16,0,MATCH(CW$6,$7:$7,)-1,1,1))</f>
        <v>1659</v>
      </c>
      <c r="CX16">
        <f ca="1">SUM(OFFSET($B16,-($B16-1),MATCH(CX$6,$7:$7,)-1,1,1):OFFSET($B16,0,MATCH(CX$6,$7:$7,)-1,1,1))</f>
        <v>55619</v>
      </c>
    </row>
    <row r="17" spans="2:102">
      <c r="B17" s="38">
        <f t="shared" si="0"/>
        <v>5</v>
      </c>
      <c r="C17" s="37">
        <v>38930</v>
      </c>
      <c r="D17" s="156">
        <v>43922</v>
      </c>
      <c r="E17" s="155">
        <v>252</v>
      </c>
      <c r="F17" s="155">
        <v>70020</v>
      </c>
      <c r="G17" s="155"/>
      <c r="H17" s="155"/>
      <c r="I17" s="155"/>
      <c r="J17" s="155">
        <f ca="1">SUM(OFFSET($B17,-($B17-1),MATCH(J$6,$7:$7,)-1,1,1):OFFSET($B17,0,MATCH(J$6,$7:$7,)-1,1,1))</f>
        <v>1218</v>
      </c>
      <c r="K17" s="155">
        <f ca="1">SUM(OFFSET($B17,-($B17-1),MATCH(K$6,$7:$7,)-1,1,1):OFFSET($B17,0,MATCH(K$6,$7:$7,)-1,1,1))</f>
        <v>331084</v>
      </c>
      <c r="L17" s="155">
        <f ca="1">SUM(OFFSET($B17,-($B17-1),MATCH(L$6,$7:$7,)-1,1,1):OFFSET($B17,0,MATCH(L$6,$7:$7,)-1,1,1))</f>
        <v>0</v>
      </c>
      <c r="M17" s="48">
        <v>334477</v>
      </c>
      <c r="N17">
        <v>4017</v>
      </c>
      <c r="O17">
        <v>478346</v>
      </c>
      <c r="S17">
        <f ca="1">SUM(OFFSET($B17,-($B17-1),MATCH(S$6,$7:$7,)-1,1,1):OFFSET($B17,0,MATCH(S$6,$7:$7,)-1,1,1))</f>
        <v>20356</v>
      </c>
      <c r="T17">
        <f ca="1">SUM(OFFSET($B17,-($B17-1),MATCH(T$6,$7:$7,)-1,1,1):OFFSET($B17,0,MATCH(T$6,$7:$7,)-1,1,1))</f>
        <v>2339062</v>
      </c>
      <c r="U17">
        <f ca="1">SUM(OFFSET($B17,-($B17-1),MATCH(U$6,$7:$7,)-1,1,1):OFFSET($B17,0,MATCH(U$6,$7:$7,)-1,1,1))</f>
        <v>0</v>
      </c>
      <c r="V17" s="48"/>
      <c r="AR17" s="2">
        <f t="shared" ref="AR17:AX17" si="7">SUM(V7:V17)</f>
        <v>0</v>
      </c>
      <c r="AS17" s="2">
        <f t="shared" si="7"/>
        <v>0</v>
      </c>
      <c r="AT17" s="2">
        <f t="shared" si="7"/>
        <v>0</v>
      </c>
      <c r="AU17" s="2">
        <f t="shared" si="7"/>
        <v>0</v>
      </c>
      <c r="AV17" s="2">
        <f t="shared" si="7"/>
        <v>0</v>
      </c>
      <c r="AW17" s="2">
        <f t="shared" si="7"/>
        <v>0</v>
      </c>
      <c r="AX17" s="2">
        <f t="shared" si="7"/>
        <v>0</v>
      </c>
      <c r="AY17" s="2"/>
      <c r="AZ17" s="2"/>
      <c r="BA17" s="2"/>
      <c r="BB17" s="2"/>
      <c r="BC17" s="2"/>
      <c r="BD17" s="2"/>
      <c r="BE17" s="2"/>
      <c r="BF17" s="2"/>
      <c r="BG17" s="2"/>
      <c r="BH17" s="2"/>
      <c r="BI17" s="2"/>
      <c r="BJ17" s="2"/>
      <c r="BK17" s="2"/>
      <c r="BL17" s="2"/>
      <c r="BM17" s="2"/>
      <c r="BN17">
        <f ca="1">SUM(OFFSET($B17,-($B17-1),MATCH(BN$6,$7:$7,)-1,1,1):OFFSET($B17,0,MATCH(BN$6,$7:$7,)-1,1,1))</f>
        <v>0</v>
      </c>
      <c r="BO17">
        <f ca="1">SUM(OFFSET($B17,-($B17-1),MATCH(BO$6,$7:$7,)-1,1,1):OFFSET($B17,0,MATCH(BO$6,$7:$7,)-1,1,1))</f>
        <v>0</v>
      </c>
      <c r="BP17">
        <f ca="1">SUM(OFFSET($B17,-($B17-1),MATCH(BP$6,$7:$7,)-1,1,1):OFFSET($B17,0,MATCH(BP$6,$7:$7,)-1,1,1))</f>
        <v>0</v>
      </c>
      <c r="BQ17">
        <f ca="1">SUM(OFFSET($B17,-($B17-1),MATCH(BQ$6,$7:$7,)-1,1,1):OFFSET($B17,0,MATCH(BQ$6,$7:$7,)-1,1,1))</f>
        <v>0</v>
      </c>
      <c r="BR17">
        <f ca="1">SUM(OFFSET($B17,-($B17-1),MATCH(BR$6,$7:$7,)-1,1,1):OFFSET($B17,0,MATCH(BR$6,$7:$7,)-1,1,1))</f>
        <v>0</v>
      </c>
      <c r="BS17">
        <f ca="1">SUM(OFFSET($B17,-($B17-1),MATCH(BS$6,$7:$7,)-1,1,1):OFFSET($B17,0,MATCH(BS$6,$7:$7,)-1,1,1))</f>
        <v>0</v>
      </c>
      <c r="BT17">
        <f ca="1">SUM(OFFSET($B17,-($B17-1),MATCH(BT$6,$7:$7,)-1,1,1):OFFSET($B17,0,MATCH(BT$6,$7:$7,)-1,1,1))</f>
        <v>0</v>
      </c>
      <c r="BU17">
        <f ca="1">SUM(OFFSET($B17,-($B17-1),MATCH(BU$6,$7:$7,)-1,1,1):OFFSET($B17,0,MATCH(BU$6,$7:$7,)-1,1,1))</f>
        <v>0</v>
      </c>
      <c r="BV17">
        <f ca="1">SUM(OFFSET($B17,-($B17-1),MATCH(BV$6,$7:$7,)-1,1,1):OFFSET($B17,0,MATCH(BV$6,$7:$7,)-1,1,1))</f>
        <v>0</v>
      </c>
      <c r="BW17">
        <f ca="1">SUM(OFFSET($B17,-($B17-1),MATCH(BW$6,$7:$7,)-1,1,1):OFFSET($B17,0,MATCH(BW$6,$7:$7,)-1,1,1))</f>
        <v>0</v>
      </c>
      <c r="BX17">
        <f ca="1">SUM(OFFSET($B17,-($B17-1),MATCH(BX$6,$7:$7,)-1,1,1):OFFSET($B17,0,MATCH(BX$6,$7:$7,)-1,1,1))</f>
        <v>0</v>
      </c>
      <c r="BY17">
        <f ca="1">SUM(OFFSET($B17,-($B17-1),MATCH(BY$6,$7:$7,)-1,1,1):OFFSET($B17,0,MATCH(BY$6,$7:$7,)-1,1,1))</f>
        <v>0</v>
      </c>
      <c r="BZ17">
        <f ca="1">SUM(OFFSET($B17,-($B17-1),MATCH(BZ$6,$7:$7,)-1,1,1):OFFSET($B17,0,MATCH(BZ$6,$7:$7,)-1,1,1))</f>
        <v>0</v>
      </c>
      <c r="CA17">
        <f ca="1">SUM(OFFSET($B17,-($B17-1),MATCH(CA$6,$7:$7,)-1,1,1):OFFSET($B17,0,MATCH(CA$6,$7:$7,)-1,1,1))</f>
        <v>0</v>
      </c>
      <c r="CB17">
        <f ca="1">SUM(OFFSET($B17,-($B17-1),MATCH(CB$6,$7:$7,)-1,1,1):OFFSET($B17,0,MATCH(CB$6,$7:$7,)-1,1,1))</f>
        <v>0</v>
      </c>
      <c r="CC17">
        <f ca="1">SUM(OFFSET($B17,-($B17-1),MATCH(CC$6,$7:$7,)-1,1,1):OFFSET($B17,0,MATCH(CC$6,$7:$7,)-1,1,1))</f>
        <v>0</v>
      </c>
      <c r="CD17">
        <f ca="1">SUM(OFFSET($B17,-($B17-1),MATCH(CD$6,$7:$7,)-1,1,1):OFFSET($B17,0,MATCH(CD$6,$7:$7,)-1,1,1))</f>
        <v>0</v>
      </c>
      <c r="CE17">
        <f ca="1">SUM(OFFSET($B17,-($B17-1),MATCH(CE$6,$7:$7,)-1,1,1):OFFSET($B17,0,MATCH(CE$6,$7:$7,)-1,1,1))</f>
        <v>0</v>
      </c>
      <c r="CF17">
        <f ca="1">SUM(OFFSET($B17,-($B17-1),MATCH(CF$6,$7:$7,)-1,1,1):OFFSET($B17,0,MATCH(CF$6,$7:$7,)-1,1,1))</f>
        <v>0</v>
      </c>
      <c r="CG17">
        <f ca="1">SUM(OFFSET($B17,-($B17-1),MATCH(CG$6,$7:$7,)-1,1,1):OFFSET($B17,0,MATCH(CG$6,$7:$7,)-1,1,1))</f>
        <v>0</v>
      </c>
      <c r="CH17">
        <f ca="1">SUM(OFFSET($B17,-($B17-1),MATCH(CH$6,$7:$7,)-1,1,1):OFFSET($B17,0,MATCH(CH$6,$7:$7,)-1,1,1))</f>
        <v>0</v>
      </c>
      <c r="CJ17">
        <v>2667</v>
      </c>
      <c r="CK17" s="2">
        <v>1323</v>
      </c>
      <c r="CL17" s="2">
        <v>3402</v>
      </c>
      <c r="CM17" s="2">
        <v>252</v>
      </c>
      <c r="CN17" s="2">
        <v>441</v>
      </c>
      <c r="CO17" s="2">
        <f t="shared" si="3"/>
        <v>21075</v>
      </c>
      <c r="CP17" s="2">
        <f t="shared" si="3"/>
        <v>14156</v>
      </c>
      <c r="CQ17" s="2">
        <f t="shared" si="3"/>
        <v>27936</v>
      </c>
      <c r="CR17" s="2">
        <f t="shared" si="3"/>
        <v>1527</v>
      </c>
      <c r="CS17" s="2">
        <f t="shared" si="3"/>
        <v>3087</v>
      </c>
      <c r="CT17">
        <f ca="1">SUM(OFFSET($B17,-($B17-1),MATCH(CT$6,$7:$7,)-1,1,1):OFFSET($B17,0,MATCH(CT$6,$7:$7,)-1,1,1))</f>
        <v>7665</v>
      </c>
      <c r="CU17">
        <f ca="1">SUM(OFFSET($B17,-($B17-1),MATCH(CU$6,$7:$7,)-1,1,1):OFFSET($B17,0,MATCH(CU$6,$7:$7,)-1,1,1))</f>
        <v>18169</v>
      </c>
      <c r="CV17">
        <f ca="1">SUM(OFFSET($B17,-($B17-1),MATCH(CV$6,$7:$7,)-1,1,1):OFFSET($B17,0,MATCH(CV$6,$7:$7,)-1,1,1))</f>
        <v>1172</v>
      </c>
      <c r="CW17">
        <f ca="1">SUM(OFFSET($B17,-($B17-1),MATCH(CW$6,$7:$7,)-1,1,1):OFFSET($B17,0,MATCH(CW$6,$7:$7,)-1,1,1))</f>
        <v>2100</v>
      </c>
      <c r="CX17">
        <f ca="1">SUM(OFFSET($B17,-($B17-1),MATCH(CX$6,$7:$7,)-1,1,1):OFFSET($B17,0,MATCH(CX$6,$7:$7,)-1,1,1))</f>
        <v>76694</v>
      </c>
    </row>
    <row r="18" spans="2:102">
      <c r="B18" s="38">
        <f t="shared" si="0"/>
        <v>6</v>
      </c>
      <c r="C18" s="37">
        <v>38961</v>
      </c>
      <c r="D18" s="156">
        <v>48299</v>
      </c>
      <c r="E18" s="155">
        <v>236</v>
      </c>
      <c r="F18" s="155">
        <v>65490</v>
      </c>
      <c r="G18" s="155"/>
      <c r="H18" s="155"/>
      <c r="I18" s="155"/>
      <c r="J18" s="155">
        <f ca="1">SUM(OFFSET($B18,-($B18-1),MATCH(J$6,$7:$7,)-1,1,1):OFFSET($B18,0,MATCH(J$6,$7:$7,)-1,1,1))</f>
        <v>1454</v>
      </c>
      <c r="K18" s="155">
        <f ca="1">SUM(OFFSET($B18,-($B18-1),MATCH(K$6,$7:$7,)-1,1,1):OFFSET($B18,0,MATCH(K$6,$7:$7,)-1,1,1))</f>
        <v>396574</v>
      </c>
      <c r="L18" s="155">
        <f ca="1">SUM(OFFSET($B18,-($B18-1),MATCH(L$6,$7:$7,)-1,1,1):OFFSET($B18,0,MATCH(L$6,$7:$7,)-1,1,1))</f>
        <v>0</v>
      </c>
      <c r="M18" s="48">
        <v>336082</v>
      </c>
      <c r="N18">
        <v>3872</v>
      </c>
      <c r="O18">
        <v>460716</v>
      </c>
      <c r="S18">
        <f ca="1">SUM(OFFSET($B18,-($B18-1),MATCH(S$6,$7:$7,)-1,1,1):OFFSET($B18,0,MATCH(S$6,$7:$7,)-1,1,1))</f>
        <v>24228</v>
      </c>
      <c r="T18">
        <f ca="1">SUM(OFFSET($B18,-($B18-1),MATCH(T$6,$7:$7,)-1,1,1):OFFSET($B18,0,MATCH(T$6,$7:$7,)-1,1,1))</f>
        <v>2799778</v>
      </c>
      <c r="U18">
        <f ca="1">SUM(OFFSET($B18,-($B18-1),MATCH(U$6,$7:$7,)-1,1,1):OFFSET($B18,0,MATCH(U$6,$7:$7,)-1,1,1))</f>
        <v>0</v>
      </c>
      <c r="V18" s="48"/>
      <c r="AR18" s="2">
        <f t="shared" ref="AR18:AR49" si="8">SUM(V7:V18)</f>
        <v>0</v>
      </c>
      <c r="AS18" s="2">
        <f t="shared" ref="AS18:AS49" si="9">SUM(W7:W18)</f>
        <v>0</v>
      </c>
      <c r="AT18" s="2">
        <f t="shared" ref="AT18:AT49" si="10">SUM(X7:X18)</f>
        <v>0</v>
      </c>
      <c r="AU18" s="2">
        <f t="shared" ref="AU18:AU49" si="11">SUM(Y7:Y18)</f>
        <v>0</v>
      </c>
      <c r="AV18" s="2">
        <f t="shared" ref="AV18:AV49" si="12">SUM(Z7:Z18)</f>
        <v>0</v>
      </c>
      <c r="AW18" s="2">
        <f t="shared" ref="AW18:AW49" si="13">SUM(AA7:AA18)</f>
        <v>0</v>
      </c>
      <c r="AX18" s="2">
        <f t="shared" ref="AX18:AX49" si="14">SUM(AB7:AB18)</f>
        <v>0</v>
      </c>
      <c r="AY18" s="2"/>
      <c r="AZ18" s="2"/>
      <c r="BA18" s="2"/>
      <c r="BB18" s="2"/>
      <c r="BC18" s="2"/>
      <c r="BD18" s="2"/>
      <c r="BE18" s="2"/>
      <c r="BF18" s="2"/>
      <c r="BG18" s="2"/>
      <c r="BH18" s="2"/>
      <c r="BI18" s="2"/>
      <c r="BJ18" s="2"/>
      <c r="BK18" s="2"/>
      <c r="BL18" s="2"/>
      <c r="BM18" s="2"/>
      <c r="BN18">
        <f ca="1">SUM(OFFSET($B18,-($B18-1),MATCH(BN$6,$7:$7,)-1,1,1):OFFSET($B18,0,MATCH(BN$6,$7:$7,)-1,1,1))</f>
        <v>0</v>
      </c>
      <c r="BO18">
        <f ca="1">SUM(OFFSET($B18,-($B18-1),MATCH(BO$6,$7:$7,)-1,1,1):OFFSET($B18,0,MATCH(BO$6,$7:$7,)-1,1,1))</f>
        <v>0</v>
      </c>
      <c r="BP18">
        <f ca="1">SUM(OFFSET($B18,-($B18-1),MATCH(BP$6,$7:$7,)-1,1,1):OFFSET($B18,0,MATCH(BP$6,$7:$7,)-1,1,1))</f>
        <v>0</v>
      </c>
      <c r="BQ18">
        <f ca="1">SUM(OFFSET($B18,-($B18-1),MATCH(BQ$6,$7:$7,)-1,1,1):OFFSET($B18,0,MATCH(BQ$6,$7:$7,)-1,1,1))</f>
        <v>0</v>
      </c>
      <c r="BR18">
        <f ca="1">SUM(OFFSET($B18,-($B18-1),MATCH(BR$6,$7:$7,)-1,1,1):OFFSET($B18,0,MATCH(BR$6,$7:$7,)-1,1,1))</f>
        <v>0</v>
      </c>
      <c r="BS18">
        <f ca="1">SUM(OFFSET($B18,-($B18-1),MATCH(BS$6,$7:$7,)-1,1,1):OFFSET($B18,0,MATCH(BS$6,$7:$7,)-1,1,1))</f>
        <v>0</v>
      </c>
      <c r="BT18">
        <f ca="1">SUM(OFFSET($B18,-($B18-1),MATCH(BT$6,$7:$7,)-1,1,1):OFFSET($B18,0,MATCH(BT$6,$7:$7,)-1,1,1))</f>
        <v>0</v>
      </c>
      <c r="BU18">
        <f ca="1">SUM(OFFSET($B18,-($B18-1),MATCH(BU$6,$7:$7,)-1,1,1):OFFSET($B18,0,MATCH(BU$6,$7:$7,)-1,1,1))</f>
        <v>0</v>
      </c>
      <c r="BV18">
        <f ca="1">SUM(OFFSET($B18,-($B18-1),MATCH(BV$6,$7:$7,)-1,1,1):OFFSET($B18,0,MATCH(BV$6,$7:$7,)-1,1,1))</f>
        <v>0</v>
      </c>
      <c r="BW18">
        <f ca="1">SUM(OFFSET($B18,-($B18-1),MATCH(BW$6,$7:$7,)-1,1,1):OFFSET($B18,0,MATCH(BW$6,$7:$7,)-1,1,1))</f>
        <v>0</v>
      </c>
      <c r="BX18">
        <f ca="1">SUM(OFFSET($B18,-($B18-1),MATCH(BX$6,$7:$7,)-1,1,1):OFFSET($B18,0,MATCH(BX$6,$7:$7,)-1,1,1))</f>
        <v>0</v>
      </c>
      <c r="BY18">
        <f ca="1">SUM(OFFSET($B18,-($B18-1),MATCH(BY$6,$7:$7,)-1,1,1):OFFSET($B18,0,MATCH(BY$6,$7:$7,)-1,1,1))</f>
        <v>0</v>
      </c>
      <c r="BZ18">
        <f ca="1">SUM(OFFSET($B18,-($B18-1),MATCH(BZ$6,$7:$7,)-1,1,1):OFFSET($B18,0,MATCH(BZ$6,$7:$7,)-1,1,1))</f>
        <v>0</v>
      </c>
      <c r="CA18">
        <f ca="1">SUM(OFFSET($B18,-($B18-1),MATCH(CA$6,$7:$7,)-1,1,1):OFFSET($B18,0,MATCH(CA$6,$7:$7,)-1,1,1))</f>
        <v>0</v>
      </c>
      <c r="CB18">
        <f ca="1">SUM(OFFSET($B18,-($B18-1),MATCH(CB$6,$7:$7,)-1,1,1):OFFSET($B18,0,MATCH(CB$6,$7:$7,)-1,1,1))</f>
        <v>0</v>
      </c>
      <c r="CC18">
        <f ca="1">SUM(OFFSET($B18,-($B18-1),MATCH(CC$6,$7:$7,)-1,1,1):OFFSET($B18,0,MATCH(CC$6,$7:$7,)-1,1,1))</f>
        <v>0</v>
      </c>
      <c r="CD18">
        <f ca="1">SUM(OFFSET($B18,-($B18-1),MATCH(CD$6,$7:$7,)-1,1,1):OFFSET($B18,0,MATCH(CD$6,$7:$7,)-1,1,1))</f>
        <v>0</v>
      </c>
      <c r="CE18">
        <f ca="1">SUM(OFFSET($B18,-($B18-1),MATCH(CE$6,$7:$7,)-1,1,1):OFFSET($B18,0,MATCH(CE$6,$7:$7,)-1,1,1))</f>
        <v>0</v>
      </c>
      <c r="CF18">
        <f ca="1">SUM(OFFSET($B18,-($B18-1),MATCH(CF$6,$7:$7,)-1,1,1):OFFSET($B18,0,MATCH(CF$6,$7:$7,)-1,1,1))</f>
        <v>0</v>
      </c>
      <c r="CG18">
        <f ca="1">SUM(OFFSET($B18,-($B18-1),MATCH(CG$6,$7:$7,)-1,1,1):OFFSET($B18,0,MATCH(CG$6,$7:$7,)-1,1,1))</f>
        <v>0</v>
      </c>
      <c r="CH18">
        <f ca="1">SUM(OFFSET($B18,-($B18-1),MATCH(CH$6,$7:$7,)-1,1,1):OFFSET($B18,0,MATCH(CH$6,$7:$7,)-1,1,1))</f>
        <v>0</v>
      </c>
      <c r="CJ18">
        <v>2877</v>
      </c>
      <c r="CK18" s="2">
        <v>2100</v>
      </c>
      <c r="CL18" s="2">
        <v>3507</v>
      </c>
      <c r="CM18" s="2">
        <v>189</v>
      </c>
      <c r="CN18" s="2">
        <v>609</v>
      </c>
      <c r="CO18" s="2">
        <f t="shared" ref="CO18:CO28" si="15">SUM(CJ7:CJ18)</f>
        <v>23952</v>
      </c>
      <c r="CP18" s="2">
        <f t="shared" ref="CP18:CP26" si="16">SUM(CK7:CK18)</f>
        <v>16256</v>
      </c>
      <c r="CQ18" s="2">
        <f t="shared" ref="CQ18:CQ26" si="17">SUM(CL7:CL18)</f>
        <v>31443</v>
      </c>
      <c r="CR18" s="2">
        <f t="shared" ref="CR18:CR26" si="18">SUM(CM7:CM18)</f>
        <v>1716</v>
      </c>
      <c r="CS18" s="2">
        <f t="shared" ref="CS18:CS26" si="19">SUM(CN7:CN18)</f>
        <v>3696</v>
      </c>
      <c r="CT18">
        <f ca="1">SUM(OFFSET($B18,-($B18-1),MATCH(CT$6,$7:$7,)-1,1,1):OFFSET($B18,0,MATCH(CT$6,$7:$7,)-1,1,1))</f>
        <v>9765</v>
      </c>
      <c r="CU18">
        <f ca="1">SUM(OFFSET($B18,-($B18-1),MATCH(CU$6,$7:$7,)-1,1,1):OFFSET($B18,0,MATCH(CU$6,$7:$7,)-1,1,1))</f>
        <v>21676</v>
      </c>
      <c r="CV18">
        <f ca="1">SUM(OFFSET($B18,-($B18-1),MATCH(CV$6,$7:$7,)-1,1,1):OFFSET($B18,0,MATCH(CV$6,$7:$7,)-1,1,1))</f>
        <v>1361</v>
      </c>
      <c r="CW18">
        <f ca="1">SUM(OFFSET($B18,-($B18-1),MATCH(CW$6,$7:$7,)-1,1,1):OFFSET($B18,0,MATCH(CW$6,$7:$7,)-1,1,1))</f>
        <v>2709</v>
      </c>
      <c r="CX18">
        <f ca="1">SUM(OFFSET($B18,-($B18-1),MATCH(CX$6,$7:$7,)-1,1,1):OFFSET($B18,0,MATCH(CX$6,$7:$7,)-1,1,1))</f>
        <v>100646</v>
      </c>
    </row>
    <row r="19" spans="2:102">
      <c r="B19" s="38">
        <f t="shared" si="0"/>
        <v>7</v>
      </c>
      <c r="C19" s="37">
        <v>38991</v>
      </c>
      <c r="D19" s="156">
        <v>52010</v>
      </c>
      <c r="E19" s="155">
        <v>255</v>
      </c>
      <c r="F19" s="155">
        <v>68554</v>
      </c>
      <c r="G19" s="155"/>
      <c r="H19" s="155"/>
      <c r="I19" s="155"/>
      <c r="J19" s="155">
        <f ca="1">SUM(OFFSET($B19,-($B19-1),MATCH(J$6,$7:$7,)-1,1,1):OFFSET($B19,0,MATCH(J$6,$7:$7,)-1,1,1))</f>
        <v>1709</v>
      </c>
      <c r="K19" s="155">
        <f ca="1">SUM(OFFSET($B19,-($B19-1),MATCH(K$6,$7:$7,)-1,1,1):OFFSET($B19,0,MATCH(K$6,$7:$7,)-1,1,1))</f>
        <v>465128</v>
      </c>
      <c r="L19" s="155">
        <f ca="1">SUM(OFFSET($B19,-($B19-1),MATCH(L$6,$7:$7,)-1,1,1):OFFSET($B19,0,MATCH(L$6,$7:$7,)-1,1,1))</f>
        <v>0</v>
      </c>
      <c r="M19" s="48">
        <v>337090</v>
      </c>
      <c r="N19">
        <v>3823</v>
      </c>
      <c r="O19">
        <v>456298</v>
      </c>
      <c r="S19">
        <f ca="1">SUM(OFFSET($B19,-($B19-1),MATCH(S$6,$7:$7,)-1,1,1):OFFSET($B19,0,MATCH(S$6,$7:$7,)-1,1,1))</f>
        <v>28051</v>
      </c>
      <c r="T19">
        <f ca="1">SUM(OFFSET($B19,-($B19-1),MATCH(T$6,$7:$7,)-1,1,1):OFFSET($B19,0,MATCH(T$6,$7:$7,)-1,1,1))</f>
        <v>3256076</v>
      </c>
      <c r="U19">
        <f ca="1">SUM(OFFSET($B19,-($B19-1),MATCH(U$6,$7:$7,)-1,1,1):OFFSET($B19,0,MATCH(U$6,$7:$7,)-1,1,1))</f>
        <v>0</v>
      </c>
      <c r="V19" s="48"/>
      <c r="AR19" s="2">
        <f t="shared" si="8"/>
        <v>0</v>
      </c>
      <c r="AS19" s="2">
        <f t="shared" si="9"/>
        <v>0</v>
      </c>
      <c r="AT19" s="2">
        <f t="shared" si="10"/>
        <v>0</v>
      </c>
      <c r="AU19" s="2">
        <f t="shared" si="11"/>
        <v>0</v>
      </c>
      <c r="AV19" s="2">
        <f t="shared" si="12"/>
        <v>0</v>
      </c>
      <c r="AW19" s="2">
        <f t="shared" si="13"/>
        <v>0</v>
      </c>
      <c r="AX19" s="2">
        <f t="shared" si="14"/>
        <v>0</v>
      </c>
      <c r="AY19" s="2"/>
      <c r="AZ19" s="2"/>
      <c r="BA19" s="2"/>
      <c r="BB19" s="2"/>
      <c r="BC19" s="2"/>
      <c r="BD19" s="2"/>
      <c r="BE19" s="2"/>
      <c r="BF19" s="2"/>
      <c r="BG19" s="2"/>
      <c r="BH19" s="2"/>
      <c r="BI19" s="2"/>
      <c r="BJ19" s="2"/>
      <c r="BK19" s="2"/>
      <c r="BL19" s="2"/>
      <c r="BM19" s="2"/>
      <c r="BN19">
        <f ca="1">SUM(OFFSET($B19,-($B19-1),MATCH(BN$6,$7:$7,)-1,1,1):OFFSET($B19,0,MATCH(BN$6,$7:$7,)-1,1,1))</f>
        <v>0</v>
      </c>
      <c r="BO19">
        <f ca="1">SUM(OFFSET($B19,-($B19-1),MATCH(BO$6,$7:$7,)-1,1,1):OFFSET($B19,0,MATCH(BO$6,$7:$7,)-1,1,1))</f>
        <v>0</v>
      </c>
      <c r="BP19">
        <f ca="1">SUM(OFFSET($B19,-($B19-1),MATCH(BP$6,$7:$7,)-1,1,1):OFFSET($B19,0,MATCH(BP$6,$7:$7,)-1,1,1))</f>
        <v>0</v>
      </c>
      <c r="BQ19">
        <f ca="1">SUM(OFFSET($B19,-($B19-1),MATCH(BQ$6,$7:$7,)-1,1,1):OFFSET($B19,0,MATCH(BQ$6,$7:$7,)-1,1,1))</f>
        <v>0</v>
      </c>
      <c r="BR19">
        <f ca="1">SUM(OFFSET($B19,-($B19-1),MATCH(BR$6,$7:$7,)-1,1,1):OFFSET($B19,0,MATCH(BR$6,$7:$7,)-1,1,1))</f>
        <v>0</v>
      </c>
      <c r="BS19">
        <f ca="1">SUM(OFFSET($B19,-($B19-1),MATCH(BS$6,$7:$7,)-1,1,1):OFFSET($B19,0,MATCH(BS$6,$7:$7,)-1,1,1))</f>
        <v>0</v>
      </c>
      <c r="BT19">
        <f ca="1">SUM(OFFSET($B19,-($B19-1),MATCH(BT$6,$7:$7,)-1,1,1):OFFSET($B19,0,MATCH(BT$6,$7:$7,)-1,1,1))</f>
        <v>0</v>
      </c>
      <c r="BU19">
        <f ca="1">SUM(OFFSET($B19,-($B19-1),MATCH(BU$6,$7:$7,)-1,1,1):OFFSET($B19,0,MATCH(BU$6,$7:$7,)-1,1,1))</f>
        <v>0</v>
      </c>
      <c r="BV19">
        <f ca="1">SUM(OFFSET($B19,-($B19-1),MATCH(BV$6,$7:$7,)-1,1,1):OFFSET($B19,0,MATCH(BV$6,$7:$7,)-1,1,1))</f>
        <v>0</v>
      </c>
      <c r="BW19">
        <f ca="1">SUM(OFFSET($B19,-($B19-1),MATCH(BW$6,$7:$7,)-1,1,1):OFFSET($B19,0,MATCH(BW$6,$7:$7,)-1,1,1))</f>
        <v>0</v>
      </c>
      <c r="BX19">
        <f ca="1">SUM(OFFSET($B19,-($B19-1),MATCH(BX$6,$7:$7,)-1,1,1):OFFSET($B19,0,MATCH(BX$6,$7:$7,)-1,1,1))</f>
        <v>0</v>
      </c>
      <c r="BY19">
        <f ca="1">SUM(OFFSET($B19,-($B19-1),MATCH(BY$6,$7:$7,)-1,1,1):OFFSET($B19,0,MATCH(BY$6,$7:$7,)-1,1,1))</f>
        <v>0</v>
      </c>
      <c r="BZ19">
        <f ca="1">SUM(OFFSET($B19,-($B19-1),MATCH(BZ$6,$7:$7,)-1,1,1):OFFSET($B19,0,MATCH(BZ$6,$7:$7,)-1,1,1))</f>
        <v>0</v>
      </c>
      <c r="CA19">
        <f ca="1">SUM(OFFSET($B19,-($B19-1),MATCH(CA$6,$7:$7,)-1,1,1):OFFSET($B19,0,MATCH(CA$6,$7:$7,)-1,1,1))</f>
        <v>0</v>
      </c>
      <c r="CB19">
        <f ca="1">SUM(OFFSET($B19,-($B19-1),MATCH(CB$6,$7:$7,)-1,1,1):OFFSET($B19,0,MATCH(CB$6,$7:$7,)-1,1,1))</f>
        <v>0</v>
      </c>
      <c r="CC19">
        <f ca="1">SUM(OFFSET($B19,-($B19-1),MATCH(CC$6,$7:$7,)-1,1,1):OFFSET($B19,0,MATCH(CC$6,$7:$7,)-1,1,1))</f>
        <v>0</v>
      </c>
      <c r="CD19">
        <f ca="1">SUM(OFFSET($B19,-($B19-1),MATCH(CD$6,$7:$7,)-1,1,1):OFFSET($B19,0,MATCH(CD$6,$7:$7,)-1,1,1))</f>
        <v>0</v>
      </c>
      <c r="CE19">
        <f ca="1">SUM(OFFSET($B19,-($B19-1),MATCH(CE$6,$7:$7,)-1,1,1):OFFSET($B19,0,MATCH(CE$6,$7:$7,)-1,1,1))</f>
        <v>0</v>
      </c>
      <c r="CF19">
        <f ca="1">SUM(OFFSET($B19,-($B19-1),MATCH(CF$6,$7:$7,)-1,1,1):OFFSET($B19,0,MATCH(CF$6,$7:$7,)-1,1,1))</f>
        <v>0</v>
      </c>
      <c r="CG19">
        <f ca="1">SUM(OFFSET($B19,-($B19-1),MATCH(CG$6,$7:$7,)-1,1,1):OFFSET($B19,0,MATCH(CG$6,$7:$7,)-1,1,1))</f>
        <v>0</v>
      </c>
      <c r="CH19">
        <f ca="1">SUM(OFFSET($B19,-($B19-1),MATCH(CH$6,$7:$7,)-1,1,1):OFFSET($B19,0,MATCH(CH$6,$7:$7,)-1,1,1))</f>
        <v>0</v>
      </c>
      <c r="CJ19">
        <v>3366</v>
      </c>
      <c r="CK19" s="2">
        <v>2090</v>
      </c>
      <c r="CL19" s="2">
        <v>3564</v>
      </c>
      <c r="CM19" s="2">
        <v>44</v>
      </c>
      <c r="CN19" s="2">
        <v>550</v>
      </c>
      <c r="CO19" s="2">
        <f t="shared" si="15"/>
        <v>27318</v>
      </c>
      <c r="CP19" s="2">
        <f t="shared" si="16"/>
        <v>18346</v>
      </c>
      <c r="CQ19" s="2">
        <f t="shared" si="17"/>
        <v>35007</v>
      </c>
      <c r="CR19" s="2">
        <f t="shared" si="18"/>
        <v>1760</v>
      </c>
      <c r="CS19" s="2">
        <f t="shared" si="19"/>
        <v>4246</v>
      </c>
      <c r="CT19">
        <f ca="1">SUM(OFFSET($B19,-($B19-1),MATCH(CT$6,$7:$7,)-1,1,1):OFFSET($B19,0,MATCH(CT$6,$7:$7,)-1,1,1))</f>
        <v>11855</v>
      </c>
      <c r="CU19">
        <f ca="1">SUM(OFFSET($B19,-($B19-1),MATCH(CU$6,$7:$7,)-1,1,1):OFFSET($B19,0,MATCH(CU$6,$7:$7,)-1,1,1))</f>
        <v>25240</v>
      </c>
      <c r="CV19">
        <f ca="1">SUM(OFFSET($B19,-($B19-1),MATCH(CV$6,$7:$7,)-1,1,1):OFFSET($B19,0,MATCH(CV$6,$7:$7,)-1,1,1))</f>
        <v>1405</v>
      </c>
      <c r="CW19">
        <f ca="1">SUM(OFFSET($B19,-($B19-1),MATCH(CW$6,$7:$7,)-1,1,1):OFFSET($B19,0,MATCH(CW$6,$7:$7,)-1,1,1))</f>
        <v>3259</v>
      </c>
      <c r="CX19">
        <f ca="1">SUM(OFFSET($B19,-($B19-1),MATCH(CX$6,$7:$7,)-1,1,1):OFFSET($B19,0,MATCH(CX$6,$7:$7,)-1,1,1))</f>
        <v>127964</v>
      </c>
    </row>
    <row r="20" spans="2:102">
      <c r="B20" s="38">
        <f t="shared" si="0"/>
        <v>8</v>
      </c>
      <c r="C20" s="37">
        <v>39022</v>
      </c>
      <c r="D20" s="156">
        <v>49358</v>
      </c>
      <c r="E20" s="155">
        <v>222</v>
      </c>
      <c r="F20" s="155">
        <v>65646</v>
      </c>
      <c r="G20" s="155"/>
      <c r="H20" s="155"/>
      <c r="I20" s="155"/>
      <c r="J20" s="155">
        <f ca="1">SUM(OFFSET($B20,-($B20-1),MATCH(J$6,$7:$7,)-1,1,1):OFFSET($B20,0,MATCH(J$6,$7:$7,)-1,1,1))</f>
        <v>1931</v>
      </c>
      <c r="K20" s="155">
        <f ca="1">SUM(OFFSET($B20,-($B20-1),MATCH(K$6,$7:$7,)-1,1,1):OFFSET($B20,0,MATCH(K$6,$7:$7,)-1,1,1))</f>
        <v>530774</v>
      </c>
      <c r="L20" s="155">
        <f ca="1">SUM(OFFSET($B20,-($B20-1),MATCH(L$6,$7:$7,)-1,1,1):OFFSET($B20,0,MATCH(L$6,$7:$7,)-1,1,1))</f>
        <v>0</v>
      </c>
      <c r="M20" s="48">
        <v>351063</v>
      </c>
      <c r="N20">
        <v>3845</v>
      </c>
      <c r="O20">
        <v>462424</v>
      </c>
      <c r="S20">
        <f ca="1">SUM(OFFSET($B20,-($B20-1),MATCH(S$6,$7:$7,)-1,1,1):OFFSET($B20,0,MATCH(S$6,$7:$7,)-1,1,1))</f>
        <v>31896</v>
      </c>
      <c r="T20">
        <f ca="1">SUM(OFFSET($B20,-($B20-1),MATCH(T$6,$7:$7,)-1,1,1):OFFSET($B20,0,MATCH(T$6,$7:$7,)-1,1,1))</f>
        <v>3718500</v>
      </c>
      <c r="U20">
        <f ca="1">SUM(OFFSET($B20,-($B20-1),MATCH(U$6,$7:$7,)-1,1,1):OFFSET($B20,0,MATCH(U$6,$7:$7,)-1,1,1))</f>
        <v>0</v>
      </c>
      <c r="V20" s="48"/>
      <c r="AR20" s="2">
        <f t="shared" si="8"/>
        <v>0</v>
      </c>
      <c r="AS20" s="2">
        <f t="shared" si="9"/>
        <v>0</v>
      </c>
      <c r="AT20" s="2">
        <f t="shared" si="10"/>
        <v>0</v>
      </c>
      <c r="AU20" s="2">
        <f t="shared" si="11"/>
        <v>0</v>
      </c>
      <c r="AV20" s="2">
        <f t="shared" si="12"/>
        <v>0</v>
      </c>
      <c r="AW20" s="2">
        <f t="shared" si="13"/>
        <v>0</v>
      </c>
      <c r="AX20" s="2">
        <f t="shared" si="14"/>
        <v>0</v>
      </c>
      <c r="AY20" s="2"/>
      <c r="AZ20" s="2"/>
      <c r="BA20" s="2"/>
      <c r="BB20" s="2"/>
      <c r="BC20" s="2"/>
      <c r="BD20" s="2"/>
      <c r="BE20" s="2"/>
      <c r="BF20" s="2"/>
      <c r="BG20" s="2"/>
      <c r="BH20" s="2"/>
      <c r="BI20" s="2"/>
      <c r="BJ20" s="2"/>
      <c r="BK20" s="2"/>
      <c r="BL20" s="2"/>
      <c r="BM20" s="2"/>
      <c r="BN20">
        <f ca="1">SUM(OFFSET($B20,-($B20-1),MATCH(BN$6,$7:$7,)-1,1,1):OFFSET($B20,0,MATCH(BN$6,$7:$7,)-1,1,1))</f>
        <v>0</v>
      </c>
      <c r="BO20">
        <f ca="1">SUM(OFFSET($B20,-($B20-1),MATCH(BO$6,$7:$7,)-1,1,1):OFFSET($B20,0,MATCH(BO$6,$7:$7,)-1,1,1))</f>
        <v>0</v>
      </c>
      <c r="BP20">
        <f ca="1">SUM(OFFSET($B20,-($B20-1),MATCH(BP$6,$7:$7,)-1,1,1):OFFSET($B20,0,MATCH(BP$6,$7:$7,)-1,1,1))</f>
        <v>0</v>
      </c>
      <c r="BQ20">
        <f ca="1">SUM(OFFSET($B20,-($B20-1),MATCH(BQ$6,$7:$7,)-1,1,1):OFFSET($B20,0,MATCH(BQ$6,$7:$7,)-1,1,1))</f>
        <v>0</v>
      </c>
      <c r="BR20">
        <f ca="1">SUM(OFFSET($B20,-($B20-1),MATCH(BR$6,$7:$7,)-1,1,1):OFFSET($B20,0,MATCH(BR$6,$7:$7,)-1,1,1))</f>
        <v>0</v>
      </c>
      <c r="BS20">
        <f ca="1">SUM(OFFSET($B20,-($B20-1),MATCH(BS$6,$7:$7,)-1,1,1):OFFSET($B20,0,MATCH(BS$6,$7:$7,)-1,1,1))</f>
        <v>0</v>
      </c>
      <c r="BT20">
        <f ca="1">SUM(OFFSET($B20,-($B20-1),MATCH(BT$6,$7:$7,)-1,1,1):OFFSET($B20,0,MATCH(BT$6,$7:$7,)-1,1,1))</f>
        <v>0</v>
      </c>
      <c r="BU20">
        <f ca="1">SUM(OFFSET($B20,-($B20-1),MATCH(BU$6,$7:$7,)-1,1,1):OFFSET($B20,0,MATCH(BU$6,$7:$7,)-1,1,1))</f>
        <v>0</v>
      </c>
      <c r="BV20">
        <f ca="1">SUM(OFFSET($B20,-($B20-1),MATCH(BV$6,$7:$7,)-1,1,1):OFFSET($B20,0,MATCH(BV$6,$7:$7,)-1,1,1))</f>
        <v>0</v>
      </c>
      <c r="BW20">
        <f ca="1">SUM(OFFSET($B20,-($B20-1),MATCH(BW$6,$7:$7,)-1,1,1):OFFSET($B20,0,MATCH(BW$6,$7:$7,)-1,1,1))</f>
        <v>0</v>
      </c>
      <c r="BX20">
        <f ca="1">SUM(OFFSET($B20,-($B20-1),MATCH(BX$6,$7:$7,)-1,1,1):OFFSET($B20,0,MATCH(BX$6,$7:$7,)-1,1,1))</f>
        <v>0</v>
      </c>
      <c r="BY20">
        <f ca="1">SUM(OFFSET($B20,-($B20-1),MATCH(BY$6,$7:$7,)-1,1,1):OFFSET($B20,0,MATCH(BY$6,$7:$7,)-1,1,1))</f>
        <v>0</v>
      </c>
      <c r="BZ20">
        <f ca="1">SUM(OFFSET($B20,-($B20-1),MATCH(BZ$6,$7:$7,)-1,1,1):OFFSET($B20,0,MATCH(BZ$6,$7:$7,)-1,1,1))</f>
        <v>0</v>
      </c>
      <c r="CA20">
        <f ca="1">SUM(OFFSET($B20,-($B20-1),MATCH(CA$6,$7:$7,)-1,1,1):OFFSET($B20,0,MATCH(CA$6,$7:$7,)-1,1,1))</f>
        <v>0</v>
      </c>
      <c r="CB20">
        <f ca="1">SUM(OFFSET($B20,-($B20-1),MATCH(CB$6,$7:$7,)-1,1,1):OFFSET($B20,0,MATCH(CB$6,$7:$7,)-1,1,1))</f>
        <v>0</v>
      </c>
      <c r="CC20">
        <f ca="1">SUM(OFFSET($B20,-($B20-1),MATCH(CC$6,$7:$7,)-1,1,1):OFFSET($B20,0,MATCH(CC$6,$7:$7,)-1,1,1))</f>
        <v>0</v>
      </c>
      <c r="CD20">
        <f ca="1">SUM(OFFSET($B20,-($B20-1),MATCH(CD$6,$7:$7,)-1,1,1):OFFSET($B20,0,MATCH(CD$6,$7:$7,)-1,1,1))</f>
        <v>0</v>
      </c>
      <c r="CE20">
        <f ca="1">SUM(OFFSET($B20,-($B20-1),MATCH(CE$6,$7:$7,)-1,1,1):OFFSET($B20,0,MATCH(CE$6,$7:$7,)-1,1,1))</f>
        <v>0</v>
      </c>
      <c r="CF20">
        <f ca="1">SUM(OFFSET($B20,-($B20-1),MATCH(CF$6,$7:$7,)-1,1,1):OFFSET($B20,0,MATCH(CF$6,$7:$7,)-1,1,1))</f>
        <v>0</v>
      </c>
      <c r="CG20">
        <f ca="1">SUM(OFFSET($B20,-($B20-1),MATCH(CG$6,$7:$7,)-1,1,1):OFFSET($B20,0,MATCH(CG$6,$7:$7,)-1,1,1))</f>
        <v>0</v>
      </c>
      <c r="CH20">
        <f ca="1">SUM(OFFSET($B20,-($B20-1),MATCH(CH$6,$7:$7,)-1,1,1):OFFSET($B20,0,MATCH(CH$6,$7:$7,)-1,1,1))</f>
        <v>0</v>
      </c>
      <c r="CJ20">
        <v>3652</v>
      </c>
      <c r="CK20" s="2">
        <v>2750</v>
      </c>
      <c r="CL20" s="2">
        <v>4334</v>
      </c>
      <c r="CM20" s="2">
        <v>110</v>
      </c>
      <c r="CN20" s="2">
        <v>572</v>
      </c>
      <c r="CO20" s="2">
        <f t="shared" si="15"/>
        <v>30970</v>
      </c>
      <c r="CP20" s="2">
        <f t="shared" si="16"/>
        <v>21096</v>
      </c>
      <c r="CQ20" s="2">
        <f t="shared" si="17"/>
        <v>39341</v>
      </c>
      <c r="CR20" s="2">
        <f t="shared" si="18"/>
        <v>1870</v>
      </c>
      <c r="CS20" s="2">
        <f t="shared" si="19"/>
        <v>4818</v>
      </c>
      <c r="CT20">
        <f ca="1">SUM(OFFSET($B20,-($B20-1),MATCH(CT$6,$7:$7,)-1,1,1):OFFSET($B20,0,MATCH(CT$6,$7:$7,)-1,1,1))</f>
        <v>14605</v>
      </c>
      <c r="CU20">
        <f ca="1">SUM(OFFSET($B20,-($B20-1),MATCH(CU$6,$7:$7,)-1,1,1):OFFSET($B20,0,MATCH(CU$6,$7:$7,)-1,1,1))</f>
        <v>29574</v>
      </c>
      <c r="CV20">
        <f ca="1">SUM(OFFSET($B20,-($B20-1),MATCH(CV$6,$7:$7,)-1,1,1):OFFSET($B20,0,MATCH(CV$6,$7:$7,)-1,1,1))</f>
        <v>1515</v>
      </c>
      <c r="CW20">
        <f ca="1">SUM(OFFSET($B20,-($B20-1),MATCH(CW$6,$7:$7,)-1,1,1):OFFSET($B20,0,MATCH(CW$6,$7:$7,)-1,1,1))</f>
        <v>3831</v>
      </c>
      <c r="CX20">
        <f ca="1">SUM(OFFSET($B20,-($B20-1),MATCH(CX$6,$7:$7,)-1,1,1):OFFSET($B20,0,MATCH(CX$6,$7:$7,)-1,1,1))</f>
        <v>158934</v>
      </c>
    </row>
    <row r="21" spans="2:102">
      <c r="B21" s="38">
        <f t="shared" si="0"/>
        <v>9</v>
      </c>
      <c r="C21" s="37">
        <v>39052</v>
      </c>
      <c r="D21" s="156">
        <v>52550</v>
      </c>
      <c r="E21" s="155">
        <v>236</v>
      </c>
      <c r="F21" s="155">
        <v>68182</v>
      </c>
      <c r="G21" s="155">
        <f>SUM(D10:D21)</f>
        <v>564430</v>
      </c>
      <c r="H21" s="155">
        <f>SUM(E10:E21)</f>
        <v>2861</v>
      </c>
      <c r="I21" s="155">
        <f>SUM(F10:F21)</f>
        <v>787738</v>
      </c>
      <c r="J21" s="155">
        <f ca="1">SUM(OFFSET($B21,-($B21-1),MATCH(J$6,$7:$7,)-1,1,1):OFFSET($B21,0,MATCH(J$6,$7:$7,)-1,1,1))</f>
        <v>2167</v>
      </c>
      <c r="K21" s="155">
        <f ca="1">SUM(OFFSET($B21,-($B21-1),MATCH(K$6,$7:$7,)-1,1,1):OFFSET($B21,0,MATCH(K$6,$7:$7,)-1,1,1))</f>
        <v>598956</v>
      </c>
      <c r="L21" s="155">
        <f ca="1">SUM(OFFSET($B21,-($B21-1),MATCH(L$6,$7:$7,)-1,1,1):OFFSET($B21,0,MATCH(L$6,$7:$7,)-1,1,1))</f>
        <v>564430</v>
      </c>
      <c r="M21" s="48">
        <v>330980</v>
      </c>
      <c r="N21">
        <v>3772</v>
      </c>
      <c r="O21">
        <v>439232</v>
      </c>
      <c r="P21">
        <f>SUM(M10:M21)</f>
        <v>3990382</v>
      </c>
      <c r="Q21">
        <f>SUM(N10:N21)</f>
        <v>47303</v>
      </c>
      <c r="R21">
        <f>SUM(O10:O21)</f>
        <v>5468614</v>
      </c>
      <c r="S21">
        <f ca="1">SUM(OFFSET($B21,-($B21-1),MATCH(S$6,$7:$7,)-1,1,1):OFFSET($B21,0,MATCH(S$6,$7:$7,)-1,1,1))</f>
        <v>35668</v>
      </c>
      <c r="T21">
        <f ca="1">SUM(OFFSET($B21,-($B21-1),MATCH(T$6,$7:$7,)-1,1,1):OFFSET($B21,0,MATCH(T$6,$7:$7,)-1,1,1))</f>
        <v>4157732</v>
      </c>
      <c r="U21">
        <f ca="1">SUM(OFFSET($B21,-($B21-1),MATCH(U$6,$7:$7,)-1,1,1):OFFSET($B21,0,MATCH(U$6,$7:$7,)-1,1,1))</f>
        <v>3990382</v>
      </c>
      <c r="V21" s="48"/>
      <c r="AR21" s="2">
        <f t="shared" si="8"/>
        <v>0</v>
      </c>
      <c r="AS21" s="2">
        <f t="shared" si="9"/>
        <v>0</v>
      </c>
      <c r="AT21" s="2">
        <f t="shared" si="10"/>
        <v>0</v>
      </c>
      <c r="AU21" s="2">
        <f t="shared" si="11"/>
        <v>0</v>
      </c>
      <c r="AV21" s="2">
        <f t="shared" si="12"/>
        <v>0</v>
      </c>
      <c r="AW21" s="2">
        <f t="shared" si="13"/>
        <v>0</v>
      </c>
      <c r="AX21" s="2">
        <f t="shared" si="14"/>
        <v>0</v>
      </c>
      <c r="AY21" s="2"/>
      <c r="AZ21" s="2"/>
      <c r="BA21" s="2"/>
      <c r="BB21" s="2"/>
      <c r="BC21" s="2"/>
      <c r="BD21" s="2"/>
      <c r="BE21" s="2"/>
      <c r="BF21" s="2"/>
      <c r="BG21" s="2"/>
      <c r="BH21" s="2"/>
      <c r="BI21" s="2"/>
      <c r="BJ21" s="2"/>
      <c r="BK21" s="2"/>
      <c r="BL21" s="2"/>
      <c r="BM21" s="2"/>
      <c r="BN21">
        <f ca="1">SUM(OFFSET($B21,-($B21-1),MATCH(BN$6,$7:$7,)-1,1,1):OFFSET($B21,0,MATCH(BN$6,$7:$7,)-1,1,1))</f>
        <v>0</v>
      </c>
      <c r="BO21">
        <f ca="1">SUM(OFFSET($B21,-($B21-1),MATCH(BO$6,$7:$7,)-1,1,1):OFFSET($B21,0,MATCH(BO$6,$7:$7,)-1,1,1))</f>
        <v>0</v>
      </c>
      <c r="BP21">
        <f ca="1">SUM(OFFSET($B21,-($B21-1),MATCH(BP$6,$7:$7,)-1,1,1):OFFSET($B21,0,MATCH(BP$6,$7:$7,)-1,1,1))</f>
        <v>0</v>
      </c>
      <c r="BQ21">
        <f ca="1">SUM(OFFSET($B21,-($B21-1),MATCH(BQ$6,$7:$7,)-1,1,1):OFFSET($B21,0,MATCH(BQ$6,$7:$7,)-1,1,1))</f>
        <v>0</v>
      </c>
      <c r="BR21">
        <f ca="1">SUM(OFFSET($B21,-($B21-1),MATCH(BR$6,$7:$7,)-1,1,1):OFFSET($B21,0,MATCH(BR$6,$7:$7,)-1,1,1))</f>
        <v>0</v>
      </c>
      <c r="BS21">
        <f ca="1">SUM(OFFSET($B21,-($B21-1),MATCH(BS$6,$7:$7,)-1,1,1):OFFSET($B21,0,MATCH(BS$6,$7:$7,)-1,1,1))</f>
        <v>0</v>
      </c>
      <c r="BT21">
        <f ca="1">SUM(OFFSET($B21,-($B21-1),MATCH(BT$6,$7:$7,)-1,1,1):OFFSET($B21,0,MATCH(BT$6,$7:$7,)-1,1,1))</f>
        <v>0</v>
      </c>
      <c r="BU21">
        <f ca="1">SUM(OFFSET($B21,-($B21-1),MATCH(BU$6,$7:$7,)-1,1,1):OFFSET($B21,0,MATCH(BU$6,$7:$7,)-1,1,1))</f>
        <v>0</v>
      </c>
      <c r="BV21">
        <f ca="1">SUM(OFFSET($B21,-($B21-1),MATCH(BV$6,$7:$7,)-1,1,1):OFFSET($B21,0,MATCH(BV$6,$7:$7,)-1,1,1))</f>
        <v>0</v>
      </c>
      <c r="BW21">
        <f ca="1">SUM(OFFSET($B21,-($B21-1),MATCH(BW$6,$7:$7,)-1,1,1):OFFSET($B21,0,MATCH(BW$6,$7:$7,)-1,1,1))</f>
        <v>0</v>
      </c>
      <c r="BX21">
        <f ca="1">SUM(OFFSET($B21,-($B21-1),MATCH(BX$6,$7:$7,)-1,1,1):OFFSET($B21,0,MATCH(BX$6,$7:$7,)-1,1,1))</f>
        <v>0</v>
      </c>
      <c r="BY21">
        <f ca="1">SUM(OFFSET($B21,-($B21-1),MATCH(BY$6,$7:$7,)-1,1,1):OFFSET($B21,0,MATCH(BY$6,$7:$7,)-1,1,1))</f>
        <v>0</v>
      </c>
      <c r="BZ21">
        <f ca="1">SUM(OFFSET($B21,-($B21-1),MATCH(BZ$6,$7:$7,)-1,1,1):OFFSET($B21,0,MATCH(BZ$6,$7:$7,)-1,1,1))</f>
        <v>0</v>
      </c>
      <c r="CA21">
        <f ca="1">SUM(OFFSET($B21,-($B21-1),MATCH(CA$6,$7:$7,)-1,1,1):OFFSET($B21,0,MATCH(CA$6,$7:$7,)-1,1,1))</f>
        <v>0</v>
      </c>
      <c r="CB21">
        <f ca="1">SUM(OFFSET($B21,-($B21-1),MATCH(CB$6,$7:$7,)-1,1,1):OFFSET($B21,0,MATCH(CB$6,$7:$7,)-1,1,1))</f>
        <v>0</v>
      </c>
      <c r="CC21">
        <f ca="1">SUM(OFFSET($B21,-($B21-1),MATCH(CC$6,$7:$7,)-1,1,1):OFFSET($B21,0,MATCH(CC$6,$7:$7,)-1,1,1))</f>
        <v>0</v>
      </c>
      <c r="CD21">
        <f ca="1">SUM(OFFSET($B21,-($B21-1),MATCH(CD$6,$7:$7,)-1,1,1):OFFSET($B21,0,MATCH(CD$6,$7:$7,)-1,1,1))</f>
        <v>0</v>
      </c>
      <c r="CE21">
        <f ca="1">SUM(OFFSET($B21,-($B21-1),MATCH(CE$6,$7:$7,)-1,1,1):OFFSET($B21,0,MATCH(CE$6,$7:$7,)-1,1,1))</f>
        <v>0</v>
      </c>
      <c r="CF21">
        <f ca="1">SUM(OFFSET($B21,-($B21-1),MATCH(CF$6,$7:$7,)-1,1,1):OFFSET($B21,0,MATCH(CF$6,$7:$7,)-1,1,1))</f>
        <v>0</v>
      </c>
      <c r="CG21">
        <f ca="1">SUM(OFFSET($B21,-($B21-1),MATCH(CG$6,$7:$7,)-1,1,1):OFFSET($B21,0,MATCH(CG$6,$7:$7,)-1,1,1))</f>
        <v>0</v>
      </c>
      <c r="CH21">
        <f ca="1">SUM(OFFSET($B21,-($B21-1),MATCH(CH$6,$7:$7,)-1,1,1):OFFSET($B21,0,MATCH(CH$6,$7:$7,)-1,1,1))</f>
        <v>0</v>
      </c>
      <c r="CJ21">
        <v>2132</v>
      </c>
      <c r="CK21" s="2">
        <v>4446</v>
      </c>
      <c r="CL21" s="2">
        <v>9698</v>
      </c>
      <c r="CM21" s="2">
        <v>26</v>
      </c>
      <c r="CN21" s="2">
        <v>754</v>
      </c>
      <c r="CO21" s="2">
        <f t="shared" si="15"/>
        <v>33102</v>
      </c>
      <c r="CP21" s="2">
        <f t="shared" si="16"/>
        <v>25542</v>
      </c>
      <c r="CQ21" s="2">
        <f t="shared" si="17"/>
        <v>49039</v>
      </c>
      <c r="CR21" s="2">
        <f t="shared" si="18"/>
        <v>1896</v>
      </c>
      <c r="CS21" s="2">
        <f t="shared" si="19"/>
        <v>5572</v>
      </c>
      <c r="CT21">
        <f ca="1">SUM(OFFSET($B21,-($B21-1),MATCH(CT$6,$7:$7,)-1,1,1):OFFSET($B21,0,MATCH(CT$6,$7:$7,)-1,1,1))</f>
        <v>19051</v>
      </c>
      <c r="CU21">
        <f ca="1">SUM(OFFSET($B21,-($B21-1),MATCH(CU$6,$7:$7,)-1,1,1):OFFSET($B21,0,MATCH(CU$6,$7:$7,)-1,1,1))</f>
        <v>39272</v>
      </c>
      <c r="CV21">
        <f ca="1">SUM(OFFSET($B21,-($B21-1),MATCH(CV$6,$7:$7,)-1,1,1):OFFSET($B21,0,MATCH(CV$6,$7:$7,)-1,1,1))</f>
        <v>1541</v>
      </c>
      <c r="CW21">
        <f ca="1">SUM(OFFSET($B21,-($B21-1),MATCH(CW$6,$7:$7,)-1,1,1):OFFSET($B21,0,MATCH(CW$6,$7:$7,)-1,1,1))</f>
        <v>4585</v>
      </c>
      <c r="CX21">
        <f ca="1">SUM(OFFSET($B21,-($B21-1),MATCH(CX$6,$7:$7,)-1,1,1):OFFSET($B21,0,MATCH(CX$6,$7:$7,)-1,1,1))</f>
        <v>192036</v>
      </c>
    </row>
    <row r="22" spans="2:102">
      <c r="B22" s="38">
        <f t="shared" si="0"/>
        <v>10</v>
      </c>
      <c r="C22" s="37">
        <v>39083</v>
      </c>
      <c r="D22" s="156">
        <v>53679</v>
      </c>
      <c r="E22" s="155">
        <v>229</v>
      </c>
      <c r="F22" s="155">
        <v>65680</v>
      </c>
      <c r="G22" s="155">
        <f t="shared" ref="G22:G85" si="20">SUM(D11:D22)</f>
        <v>566846</v>
      </c>
      <c r="H22" s="155">
        <f t="shared" ref="H22:H85" si="21">SUM(E11:E22)</f>
        <v>2854</v>
      </c>
      <c r="I22" s="155">
        <f t="shared" ref="I22:I53" si="22">SUM(F11:F22)</f>
        <v>789118</v>
      </c>
      <c r="J22" s="155">
        <f ca="1">SUM(OFFSET($B22,-($B22-1),MATCH(J$6,$7:$7,)-1,1,1):OFFSET($B22,0,MATCH(J$6,$7:$7,)-1,1,1))</f>
        <v>2396</v>
      </c>
      <c r="K22" s="155">
        <f ca="1">SUM(OFFSET($B22,-($B22-1),MATCH(K$6,$7:$7,)-1,1,1):OFFSET($B22,0,MATCH(K$6,$7:$7,)-1,1,1))</f>
        <v>664636</v>
      </c>
      <c r="L22" s="155">
        <f ca="1">SUM(OFFSET($B22,-($B22-1),MATCH(L$6,$7:$7,)-1,1,1):OFFSET($B22,0,MATCH(L$6,$7:$7,)-1,1,1))</f>
        <v>1131276</v>
      </c>
      <c r="M22" s="48">
        <v>283288</v>
      </c>
      <c r="N22">
        <v>3586</v>
      </c>
      <c r="O22">
        <v>393177</v>
      </c>
      <c r="P22">
        <f t="shared" ref="P22:P85" si="23">SUM(M11:M22)</f>
        <v>3990629</v>
      </c>
      <c r="Q22">
        <f t="shared" ref="Q22:Q85" si="24">SUM(N11:N22)</f>
        <v>47165</v>
      </c>
      <c r="R22">
        <f t="shared" ref="R22:R85" si="25">SUM(O11:O22)</f>
        <v>5464873</v>
      </c>
      <c r="S22">
        <f ca="1">SUM(OFFSET($B22,-($B22-1),MATCH(S$6,$7:$7,)-1,1,1):OFFSET($B22,0,MATCH(S$6,$7:$7,)-1,1,1))</f>
        <v>39254</v>
      </c>
      <c r="T22">
        <f ca="1">SUM(OFFSET($B22,-($B22-1),MATCH(T$6,$7:$7,)-1,1,1):OFFSET($B22,0,MATCH(T$6,$7:$7,)-1,1,1))</f>
        <v>4550909</v>
      </c>
      <c r="U22">
        <f ca="1">SUM(OFFSET($B22,-($B22-1),MATCH(U$6,$7:$7,)-1,1,1):OFFSET($B22,0,MATCH(U$6,$7:$7,)-1,1,1))</f>
        <v>7981011</v>
      </c>
      <c r="V22" s="48"/>
      <c r="AR22" s="2">
        <f t="shared" si="8"/>
        <v>0</v>
      </c>
      <c r="AS22" s="2">
        <f t="shared" si="9"/>
        <v>0</v>
      </c>
      <c r="AT22" s="2">
        <f t="shared" si="10"/>
        <v>0</v>
      </c>
      <c r="AU22" s="2">
        <f t="shared" si="11"/>
        <v>0</v>
      </c>
      <c r="AV22" s="2">
        <f t="shared" si="12"/>
        <v>0</v>
      </c>
      <c r="AW22" s="2">
        <f t="shared" si="13"/>
        <v>0</v>
      </c>
      <c r="AX22" s="2">
        <f t="shared" si="14"/>
        <v>0</v>
      </c>
      <c r="AY22" s="2"/>
      <c r="AZ22" s="2"/>
      <c r="BA22" s="2"/>
      <c r="BB22" s="2"/>
      <c r="BC22" s="2"/>
      <c r="BD22" s="2"/>
      <c r="BE22" s="2"/>
      <c r="BF22" s="2"/>
      <c r="BG22" s="2"/>
      <c r="BH22" s="2"/>
      <c r="BI22" s="2"/>
      <c r="BJ22" s="2"/>
      <c r="BK22" s="2"/>
      <c r="BL22" s="2"/>
      <c r="BM22" s="2"/>
      <c r="BN22">
        <f ca="1">SUM(OFFSET($B22,-($B22-1),MATCH(BN$6,$7:$7,)-1,1,1):OFFSET($B22,0,MATCH(BN$6,$7:$7,)-1,1,1))</f>
        <v>0</v>
      </c>
      <c r="BO22">
        <f ca="1">SUM(OFFSET($B22,-($B22-1),MATCH(BO$6,$7:$7,)-1,1,1):OFFSET($B22,0,MATCH(BO$6,$7:$7,)-1,1,1))</f>
        <v>0</v>
      </c>
      <c r="BP22">
        <f ca="1">SUM(OFFSET($B22,-($B22-1),MATCH(BP$6,$7:$7,)-1,1,1):OFFSET($B22,0,MATCH(BP$6,$7:$7,)-1,1,1))</f>
        <v>0</v>
      </c>
      <c r="BQ22">
        <f ca="1">SUM(OFFSET($B22,-($B22-1),MATCH(BQ$6,$7:$7,)-1,1,1):OFFSET($B22,0,MATCH(BQ$6,$7:$7,)-1,1,1))</f>
        <v>0</v>
      </c>
      <c r="BR22">
        <f ca="1">SUM(OFFSET($B22,-($B22-1),MATCH(BR$6,$7:$7,)-1,1,1):OFFSET($B22,0,MATCH(BR$6,$7:$7,)-1,1,1))</f>
        <v>0</v>
      </c>
      <c r="BS22">
        <f ca="1">SUM(OFFSET($B22,-($B22-1),MATCH(BS$6,$7:$7,)-1,1,1):OFFSET($B22,0,MATCH(BS$6,$7:$7,)-1,1,1))</f>
        <v>0</v>
      </c>
      <c r="BT22">
        <f ca="1">SUM(OFFSET($B22,-($B22-1),MATCH(BT$6,$7:$7,)-1,1,1):OFFSET($B22,0,MATCH(BT$6,$7:$7,)-1,1,1))</f>
        <v>0</v>
      </c>
      <c r="BU22">
        <f ca="1">SUM(OFFSET($B22,-($B22-1),MATCH(BU$6,$7:$7,)-1,1,1):OFFSET($B22,0,MATCH(BU$6,$7:$7,)-1,1,1))</f>
        <v>0</v>
      </c>
      <c r="BV22">
        <f ca="1">SUM(OFFSET($B22,-($B22-1),MATCH(BV$6,$7:$7,)-1,1,1):OFFSET($B22,0,MATCH(BV$6,$7:$7,)-1,1,1))</f>
        <v>0</v>
      </c>
      <c r="BW22">
        <f ca="1">SUM(OFFSET($B22,-($B22-1),MATCH(BW$6,$7:$7,)-1,1,1):OFFSET($B22,0,MATCH(BW$6,$7:$7,)-1,1,1))</f>
        <v>0</v>
      </c>
      <c r="BX22">
        <f ca="1">SUM(OFFSET($B22,-($B22-1),MATCH(BX$6,$7:$7,)-1,1,1):OFFSET($B22,0,MATCH(BX$6,$7:$7,)-1,1,1))</f>
        <v>0</v>
      </c>
      <c r="BY22">
        <f ca="1">SUM(OFFSET($B22,-($B22-1),MATCH(BY$6,$7:$7,)-1,1,1):OFFSET($B22,0,MATCH(BY$6,$7:$7,)-1,1,1))</f>
        <v>0</v>
      </c>
      <c r="BZ22">
        <f ca="1">SUM(OFFSET($B22,-($B22-1),MATCH(BZ$6,$7:$7,)-1,1,1):OFFSET($B22,0,MATCH(BZ$6,$7:$7,)-1,1,1))</f>
        <v>0</v>
      </c>
      <c r="CA22">
        <f ca="1">SUM(OFFSET($B22,-($B22-1),MATCH(CA$6,$7:$7,)-1,1,1):OFFSET($B22,0,MATCH(CA$6,$7:$7,)-1,1,1))</f>
        <v>0</v>
      </c>
      <c r="CB22">
        <f ca="1">SUM(OFFSET($B22,-($B22-1),MATCH(CB$6,$7:$7,)-1,1,1):OFFSET($B22,0,MATCH(CB$6,$7:$7,)-1,1,1))</f>
        <v>0</v>
      </c>
      <c r="CC22">
        <f ca="1">SUM(OFFSET($B22,-($B22-1),MATCH(CC$6,$7:$7,)-1,1,1):OFFSET($B22,0,MATCH(CC$6,$7:$7,)-1,1,1))</f>
        <v>0</v>
      </c>
      <c r="CD22">
        <f ca="1">SUM(OFFSET($B22,-($B22-1),MATCH(CD$6,$7:$7,)-1,1,1):OFFSET($B22,0,MATCH(CD$6,$7:$7,)-1,1,1))</f>
        <v>0</v>
      </c>
      <c r="CE22">
        <f ca="1">SUM(OFFSET($B22,-($B22-1),MATCH(CE$6,$7:$7,)-1,1,1):OFFSET($B22,0,MATCH(CE$6,$7:$7,)-1,1,1))</f>
        <v>0</v>
      </c>
      <c r="CF22">
        <f ca="1">SUM(OFFSET($B22,-($B22-1),MATCH(CF$6,$7:$7,)-1,1,1):OFFSET($B22,0,MATCH(CF$6,$7:$7,)-1,1,1))</f>
        <v>0</v>
      </c>
      <c r="CG22">
        <f ca="1">SUM(OFFSET($B22,-($B22-1),MATCH(CG$6,$7:$7,)-1,1,1):OFFSET($B22,0,MATCH(CG$6,$7:$7,)-1,1,1))</f>
        <v>0</v>
      </c>
      <c r="CH22">
        <f ca="1">SUM(OFFSET($B22,-($B22-1),MATCH(CH$6,$7:$7,)-1,1,1):OFFSET($B22,0,MATCH(CH$6,$7:$7,)-1,1,1))</f>
        <v>0</v>
      </c>
      <c r="CJ22">
        <v>1540</v>
      </c>
      <c r="CK22" s="2">
        <v>3500</v>
      </c>
      <c r="CL22" s="2">
        <v>5432</v>
      </c>
      <c r="CM22" s="2">
        <v>308</v>
      </c>
      <c r="CN22" s="2">
        <v>476</v>
      </c>
      <c r="CO22" s="2">
        <f t="shared" si="15"/>
        <v>34642</v>
      </c>
      <c r="CP22" s="2">
        <f t="shared" si="16"/>
        <v>29042</v>
      </c>
      <c r="CQ22" s="2">
        <f t="shared" si="17"/>
        <v>54471</v>
      </c>
      <c r="CR22" s="2">
        <f t="shared" si="18"/>
        <v>2204</v>
      </c>
      <c r="CS22" s="2">
        <f t="shared" si="19"/>
        <v>6048</v>
      </c>
      <c r="CT22">
        <f ca="1">SUM(OFFSET($B22,-($B22-1),MATCH(CT$6,$7:$7,)-1,1,1):OFFSET($B22,0,MATCH(CT$6,$7:$7,)-1,1,1))</f>
        <v>22551</v>
      </c>
      <c r="CU22">
        <f ca="1">SUM(OFFSET($B22,-($B22-1),MATCH(CU$6,$7:$7,)-1,1,1):OFFSET($B22,0,MATCH(CU$6,$7:$7,)-1,1,1))</f>
        <v>44704</v>
      </c>
      <c r="CV22">
        <f ca="1">SUM(OFFSET($B22,-($B22-1),MATCH(CV$6,$7:$7,)-1,1,1):OFFSET($B22,0,MATCH(CV$6,$7:$7,)-1,1,1))</f>
        <v>1849</v>
      </c>
      <c r="CW22">
        <f ca="1">SUM(OFFSET($B22,-($B22-1),MATCH(CW$6,$7:$7,)-1,1,1):OFFSET($B22,0,MATCH(CW$6,$7:$7,)-1,1,1))</f>
        <v>5061</v>
      </c>
      <c r="CX22">
        <f ca="1">SUM(OFFSET($B22,-($B22-1),MATCH(CX$6,$7:$7,)-1,1,1):OFFSET($B22,0,MATCH(CX$6,$7:$7,)-1,1,1))</f>
        <v>226678</v>
      </c>
    </row>
    <row r="23" spans="2:102">
      <c r="B23" s="38">
        <f t="shared" si="0"/>
        <v>11</v>
      </c>
      <c r="C23" s="37">
        <v>39114</v>
      </c>
      <c r="D23" s="156">
        <v>46656</v>
      </c>
      <c r="E23" s="155">
        <v>211</v>
      </c>
      <c r="F23" s="155">
        <v>60140</v>
      </c>
      <c r="G23" s="155">
        <f t="shared" si="20"/>
        <v>570609</v>
      </c>
      <c r="H23" s="155">
        <f t="shared" si="21"/>
        <v>2846</v>
      </c>
      <c r="I23" s="155">
        <f t="shared" si="22"/>
        <v>789650</v>
      </c>
      <c r="J23" s="155">
        <f ca="1">SUM(OFFSET($B23,-($B23-1),MATCH(J$6,$7:$7,)-1,1,1):OFFSET($B23,0,MATCH(J$6,$7:$7,)-1,1,1))</f>
        <v>2607</v>
      </c>
      <c r="K23" s="155">
        <f ca="1">SUM(OFFSET($B23,-($B23-1),MATCH(K$6,$7:$7,)-1,1,1):OFFSET($B23,0,MATCH(K$6,$7:$7,)-1,1,1))</f>
        <v>724776</v>
      </c>
      <c r="L23" s="155">
        <f ca="1">SUM(OFFSET($B23,-($B23-1),MATCH(L$6,$7:$7,)-1,1,1):OFFSET($B23,0,MATCH(L$6,$7:$7,)-1,1,1))</f>
        <v>1701885</v>
      </c>
      <c r="M23" s="48">
        <v>337044</v>
      </c>
      <c r="N23">
        <v>3690</v>
      </c>
      <c r="O23">
        <v>436785</v>
      </c>
      <c r="P23">
        <f t="shared" si="23"/>
        <v>4004093</v>
      </c>
      <c r="Q23">
        <f t="shared" si="24"/>
        <v>47065</v>
      </c>
      <c r="R23">
        <f t="shared" si="25"/>
        <v>5467339</v>
      </c>
      <c r="S23">
        <f ca="1">SUM(OFFSET($B23,-($B23-1),MATCH(S$6,$7:$7,)-1,1,1):OFFSET($B23,0,MATCH(S$6,$7:$7,)-1,1,1))</f>
        <v>42944</v>
      </c>
      <c r="T23">
        <f ca="1">SUM(OFFSET($B23,-($B23-1),MATCH(T$6,$7:$7,)-1,1,1):OFFSET($B23,0,MATCH(T$6,$7:$7,)-1,1,1))</f>
        <v>4987694</v>
      </c>
      <c r="U23">
        <f ca="1">SUM(OFFSET($B23,-($B23-1),MATCH(U$6,$7:$7,)-1,1,1):OFFSET($B23,0,MATCH(U$6,$7:$7,)-1,1,1))</f>
        <v>11985104</v>
      </c>
      <c r="V23" s="48"/>
      <c r="AR23" s="2">
        <f t="shared" si="8"/>
        <v>0</v>
      </c>
      <c r="AS23" s="2">
        <f t="shared" si="9"/>
        <v>0</v>
      </c>
      <c r="AT23" s="2">
        <f t="shared" si="10"/>
        <v>0</v>
      </c>
      <c r="AU23" s="2">
        <f t="shared" si="11"/>
        <v>0</v>
      </c>
      <c r="AV23" s="2">
        <f t="shared" si="12"/>
        <v>0</v>
      </c>
      <c r="AW23" s="2">
        <f t="shared" si="13"/>
        <v>0</v>
      </c>
      <c r="AX23" s="2">
        <f t="shared" si="14"/>
        <v>0</v>
      </c>
      <c r="AY23" s="2"/>
      <c r="AZ23" s="2"/>
      <c r="BA23" s="2"/>
      <c r="BB23" s="2"/>
      <c r="BC23" s="2"/>
      <c r="BD23" s="2"/>
      <c r="BE23" s="2"/>
      <c r="BF23" s="2"/>
      <c r="BG23" s="2"/>
      <c r="BH23" s="2"/>
      <c r="BI23" s="2"/>
      <c r="BJ23" s="2"/>
      <c r="BK23" s="2"/>
      <c r="BL23" s="2"/>
      <c r="BM23" s="2"/>
      <c r="BN23">
        <f ca="1">SUM(OFFSET($B23,-($B23-1),MATCH(BN$6,$7:$7,)-1,1,1):OFFSET($B23,0,MATCH(BN$6,$7:$7,)-1,1,1))</f>
        <v>0</v>
      </c>
      <c r="BO23">
        <f ca="1">SUM(OFFSET($B23,-($B23-1),MATCH(BO$6,$7:$7,)-1,1,1):OFFSET($B23,0,MATCH(BO$6,$7:$7,)-1,1,1))</f>
        <v>0</v>
      </c>
      <c r="BP23">
        <f ca="1">SUM(OFFSET($B23,-($B23-1),MATCH(BP$6,$7:$7,)-1,1,1):OFFSET($B23,0,MATCH(BP$6,$7:$7,)-1,1,1))</f>
        <v>0</v>
      </c>
      <c r="BQ23">
        <f ca="1">SUM(OFFSET($B23,-($B23-1),MATCH(BQ$6,$7:$7,)-1,1,1):OFFSET($B23,0,MATCH(BQ$6,$7:$7,)-1,1,1))</f>
        <v>0</v>
      </c>
      <c r="BR23">
        <f ca="1">SUM(OFFSET($B23,-($B23-1),MATCH(BR$6,$7:$7,)-1,1,1):OFFSET($B23,0,MATCH(BR$6,$7:$7,)-1,1,1))</f>
        <v>0</v>
      </c>
      <c r="BS23">
        <f ca="1">SUM(OFFSET($B23,-($B23-1),MATCH(BS$6,$7:$7,)-1,1,1):OFFSET($B23,0,MATCH(BS$6,$7:$7,)-1,1,1))</f>
        <v>0</v>
      </c>
      <c r="BT23">
        <f ca="1">SUM(OFFSET($B23,-($B23-1),MATCH(BT$6,$7:$7,)-1,1,1):OFFSET($B23,0,MATCH(BT$6,$7:$7,)-1,1,1))</f>
        <v>0</v>
      </c>
      <c r="BU23">
        <f ca="1">SUM(OFFSET($B23,-($B23-1),MATCH(BU$6,$7:$7,)-1,1,1):OFFSET($B23,0,MATCH(BU$6,$7:$7,)-1,1,1))</f>
        <v>0</v>
      </c>
      <c r="BV23">
        <f ca="1">SUM(OFFSET($B23,-($B23-1),MATCH(BV$6,$7:$7,)-1,1,1):OFFSET($B23,0,MATCH(BV$6,$7:$7,)-1,1,1))</f>
        <v>0</v>
      </c>
      <c r="BW23">
        <f ca="1">SUM(OFFSET($B23,-($B23-1),MATCH(BW$6,$7:$7,)-1,1,1):OFFSET($B23,0,MATCH(BW$6,$7:$7,)-1,1,1))</f>
        <v>0</v>
      </c>
      <c r="BX23">
        <f ca="1">SUM(OFFSET($B23,-($B23-1),MATCH(BX$6,$7:$7,)-1,1,1):OFFSET($B23,0,MATCH(BX$6,$7:$7,)-1,1,1))</f>
        <v>0</v>
      </c>
      <c r="BY23">
        <f ca="1">SUM(OFFSET($B23,-($B23-1),MATCH(BY$6,$7:$7,)-1,1,1):OFFSET($B23,0,MATCH(BY$6,$7:$7,)-1,1,1))</f>
        <v>0</v>
      </c>
      <c r="BZ23">
        <f ca="1">SUM(OFFSET($B23,-($B23-1),MATCH(BZ$6,$7:$7,)-1,1,1):OFFSET($B23,0,MATCH(BZ$6,$7:$7,)-1,1,1))</f>
        <v>0</v>
      </c>
      <c r="CA23">
        <f ca="1">SUM(OFFSET($B23,-($B23-1),MATCH(CA$6,$7:$7,)-1,1,1):OFFSET($B23,0,MATCH(CA$6,$7:$7,)-1,1,1))</f>
        <v>0</v>
      </c>
      <c r="CB23">
        <f ca="1">SUM(OFFSET($B23,-($B23-1),MATCH(CB$6,$7:$7,)-1,1,1):OFFSET($B23,0,MATCH(CB$6,$7:$7,)-1,1,1))</f>
        <v>0</v>
      </c>
      <c r="CC23">
        <f ca="1">SUM(OFFSET($B23,-($B23-1),MATCH(CC$6,$7:$7,)-1,1,1):OFFSET($B23,0,MATCH(CC$6,$7:$7,)-1,1,1))</f>
        <v>0</v>
      </c>
      <c r="CD23">
        <f ca="1">SUM(OFFSET($B23,-($B23-1),MATCH(CD$6,$7:$7,)-1,1,1):OFFSET($B23,0,MATCH(CD$6,$7:$7,)-1,1,1))</f>
        <v>0</v>
      </c>
      <c r="CE23">
        <f ca="1">SUM(OFFSET($B23,-($B23-1),MATCH(CE$6,$7:$7,)-1,1,1):OFFSET($B23,0,MATCH(CE$6,$7:$7,)-1,1,1))</f>
        <v>0</v>
      </c>
      <c r="CF23">
        <f ca="1">SUM(OFFSET($B23,-($B23-1),MATCH(CF$6,$7:$7,)-1,1,1):OFFSET($B23,0,MATCH(CF$6,$7:$7,)-1,1,1))</f>
        <v>0</v>
      </c>
      <c r="CG23">
        <f ca="1">SUM(OFFSET($B23,-($B23-1),MATCH(CG$6,$7:$7,)-1,1,1):OFFSET($B23,0,MATCH(CG$6,$7:$7,)-1,1,1))</f>
        <v>0</v>
      </c>
      <c r="CH23">
        <f ca="1">SUM(OFFSET($B23,-($B23-1),MATCH(CH$6,$7:$7,)-1,1,1):OFFSET($B23,0,MATCH(CH$6,$7:$7,)-1,1,1))</f>
        <v>0</v>
      </c>
      <c r="CJ23">
        <v>3059</v>
      </c>
      <c r="CK23" s="2">
        <v>3680</v>
      </c>
      <c r="CL23" s="2">
        <v>5612</v>
      </c>
      <c r="CM23" s="2">
        <v>276</v>
      </c>
      <c r="CN23" s="2">
        <v>736</v>
      </c>
      <c r="CO23" s="2">
        <f t="shared" si="15"/>
        <v>34401</v>
      </c>
      <c r="CP23" s="2">
        <f t="shared" si="16"/>
        <v>29290</v>
      </c>
      <c r="CQ23" s="2">
        <f t="shared" si="17"/>
        <v>54847</v>
      </c>
      <c r="CR23" s="2">
        <f t="shared" si="18"/>
        <v>2194</v>
      </c>
      <c r="CS23" s="2">
        <f t="shared" si="19"/>
        <v>6234</v>
      </c>
      <c r="CT23">
        <f ca="1">SUM(OFFSET($B23,-($B23-1),MATCH(CT$6,$7:$7,)-1,1,1):OFFSET($B23,0,MATCH(CT$6,$7:$7,)-1,1,1))</f>
        <v>26231</v>
      </c>
      <c r="CU23">
        <f ca="1">SUM(OFFSET($B23,-($B23-1),MATCH(CU$6,$7:$7,)-1,1,1):OFFSET($B23,0,MATCH(CU$6,$7:$7,)-1,1,1))</f>
        <v>50316</v>
      </c>
      <c r="CV23">
        <f ca="1">SUM(OFFSET($B23,-($B23-1),MATCH(CV$6,$7:$7,)-1,1,1):OFFSET($B23,0,MATCH(CV$6,$7:$7,)-1,1,1))</f>
        <v>2125</v>
      </c>
      <c r="CW23">
        <f ca="1">SUM(OFFSET($B23,-($B23-1),MATCH(CW$6,$7:$7,)-1,1,1):OFFSET($B23,0,MATCH(CW$6,$7:$7,)-1,1,1))</f>
        <v>5797</v>
      </c>
      <c r="CX23">
        <f ca="1">SUM(OFFSET($B23,-($B23-1),MATCH(CX$6,$7:$7,)-1,1,1):OFFSET($B23,0,MATCH(CX$6,$7:$7,)-1,1,1))</f>
        <v>261079</v>
      </c>
    </row>
    <row r="24" spans="2:102">
      <c r="B24" s="38">
        <f t="shared" si="0"/>
        <v>12</v>
      </c>
      <c r="C24" s="37">
        <v>39142</v>
      </c>
      <c r="D24" s="156">
        <v>49853</v>
      </c>
      <c r="E24" s="155">
        <v>232</v>
      </c>
      <c r="F24" s="155">
        <v>67210</v>
      </c>
      <c r="G24" s="155">
        <f t="shared" si="20"/>
        <v>575398</v>
      </c>
      <c r="H24" s="155">
        <f t="shared" si="21"/>
        <v>2839</v>
      </c>
      <c r="I24" s="155">
        <f t="shared" si="22"/>
        <v>791986</v>
      </c>
      <c r="J24" s="155">
        <f ca="1">SUM(OFFSET($B24,-($B24-1),MATCH(J$6,$7:$7,)-1,1,1):OFFSET($B24,0,MATCH(J$6,$7:$7,)-1,1,1))</f>
        <v>2839</v>
      </c>
      <c r="K24" s="155">
        <f ca="1">SUM(OFFSET($B24,-($B24-1),MATCH(K$6,$7:$7,)-1,1,1):OFFSET($B24,0,MATCH(K$6,$7:$7,)-1,1,1))</f>
        <v>791986</v>
      </c>
      <c r="L24" s="155">
        <f ca="1">SUM(OFFSET($B24,-($B24-1),MATCH(L$6,$7:$7,)-1,1,1):OFFSET($B24,0,MATCH(L$6,$7:$7,)-1,1,1))</f>
        <v>2277283</v>
      </c>
      <c r="M24" s="48">
        <v>369643</v>
      </c>
      <c r="N24">
        <v>4031</v>
      </c>
      <c r="O24">
        <v>475783</v>
      </c>
      <c r="P24">
        <f t="shared" si="23"/>
        <v>4012524</v>
      </c>
      <c r="Q24">
        <f t="shared" si="24"/>
        <v>46975</v>
      </c>
      <c r="R24">
        <f t="shared" si="25"/>
        <v>5463477</v>
      </c>
      <c r="S24">
        <f ca="1">SUM(OFFSET($B24,-($B24-1),MATCH(S$6,$7:$7,)-1,1,1):OFFSET($B24,0,MATCH(S$6,$7:$7,)-1,1,1))</f>
        <v>46975</v>
      </c>
      <c r="T24">
        <f ca="1">SUM(OFFSET($B24,-($B24-1),MATCH(T$6,$7:$7,)-1,1,1):OFFSET($B24,0,MATCH(T$6,$7:$7,)-1,1,1))</f>
        <v>5463477</v>
      </c>
      <c r="U24">
        <f ca="1">SUM(OFFSET($B24,-($B24-1),MATCH(U$6,$7:$7,)-1,1,1):OFFSET($B24,0,MATCH(U$6,$7:$7,)-1,1,1))</f>
        <v>15997628</v>
      </c>
      <c r="V24" s="48"/>
      <c r="AR24" s="2">
        <f t="shared" si="8"/>
        <v>0</v>
      </c>
      <c r="AS24" s="2">
        <f t="shared" si="9"/>
        <v>0</v>
      </c>
      <c r="AT24" s="2">
        <f t="shared" si="10"/>
        <v>0</v>
      </c>
      <c r="AU24" s="2">
        <f t="shared" si="11"/>
        <v>0</v>
      </c>
      <c r="AV24" s="2">
        <f t="shared" si="12"/>
        <v>0</v>
      </c>
      <c r="AW24" s="2">
        <f t="shared" si="13"/>
        <v>0</v>
      </c>
      <c r="AX24" s="2">
        <f t="shared" si="14"/>
        <v>0</v>
      </c>
      <c r="AY24" s="2"/>
      <c r="AZ24" s="2"/>
      <c r="BA24" s="2"/>
      <c r="BB24" s="2"/>
      <c r="BC24" s="2"/>
      <c r="BD24" s="2"/>
      <c r="BE24" s="2"/>
      <c r="BF24" s="2"/>
      <c r="BG24" s="2"/>
      <c r="BH24" s="2"/>
      <c r="BI24" s="2"/>
      <c r="BJ24" s="2"/>
      <c r="BK24" s="2"/>
      <c r="BL24" s="2"/>
      <c r="BM24" s="2"/>
      <c r="BN24">
        <f ca="1">SUM(OFFSET($B24,-($B24-1),MATCH(BN$6,$7:$7,)-1,1,1):OFFSET($B24,0,MATCH(BN$6,$7:$7,)-1,1,1))</f>
        <v>0</v>
      </c>
      <c r="BO24">
        <f ca="1">SUM(OFFSET($B24,-($B24-1),MATCH(BO$6,$7:$7,)-1,1,1):OFFSET($B24,0,MATCH(BO$6,$7:$7,)-1,1,1))</f>
        <v>0</v>
      </c>
      <c r="BP24">
        <f ca="1">SUM(OFFSET($B24,-($B24-1),MATCH(BP$6,$7:$7,)-1,1,1):OFFSET($B24,0,MATCH(BP$6,$7:$7,)-1,1,1))</f>
        <v>0</v>
      </c>
      <c r="BQ24">
        <f ca="1">SUM(OFFSET($B24,-($B24-1),MATCH(BQ$6,$7:$7,)-1,1,1):OFFSET($B24,0,MATCH(BQ$6,$7:$7,)-1,1,1))</f>
        <v>0</v>
      </c>
      <c r="BR24">
        <f ca="1">SUM(OFFSET($B24,-($B24-1),MATCH(BR$6,$7:$7,)-1,1,1):OFFSET($B24,0,MATCH(BR$6,$7:$7,)-1,1,1))</f>
        <v>0</v>
      </c>
      <c r="BS24">
        <f ca="1">SUM(OFFSET($B24,-($B24-1),MATCH(BS$6,$7:$7,)-1,1,1):OFFSET($B24,0,MATCH(BS$6,$7:$7,)-1,1,1))</f>
        <v>0</v>
      </c>
      <c r="BT24">
        <f ca="1">SUM(OFFSET($B24,-($B24-1),MATCH(BT$6,$7:$7,)-1,1,1):OFFSET($B24,0,MATCH(BT$6,$7:$7,)-1,1,1))</f>
        <v>0</v>
      </c>
      <c r="BU24">
        <f ca="1">SUM(OFFSET($B24,-($B24-1),MATCH(BU$6,$7:$7,)-1,1,1):OFFSET($B24,0,MATCH(BU$6,$7:$7,)-1,1,1))</f>
        <v>0</v>
      </c>
      <c r="BV24">
        <f ca="1">SUM(OFFSET($B24,-($B24-1),MATCH(BV$6,$7:$7,)-1,1,1):OFFSET($B24,0,MATCH(BV$6,$7:$7,)-1,1,1))</f>
        <v>0</v>
      </c>
      <c r="BW24">
        <f ca="1">SUM(OFFSET($B24,-($B24-1),MATCH(BW$6,$7:$7,)-1,1,1):OFFSET($B24,0,MATCH(BW$6,$7:$7,)-1,1,1))</f>
        <v>0</v>
      </c>
      <c r="BX24">
        <f ca="1">SUM(OFFSET($B24,-($B24-1),MATCH(BX$6,$7:$7,)-1,1,1):OFFSET($B24,0,MATCH(BX$6,$7:$7,)-1,1,1))</f>
        <v>0</v>
      </c>
      <c r="BY24">
        <f ca="1">SUM(OFFSET($B24,-($B24-1),MATCH(BY$6,$7:$7,)-1,1,1):OFFSET($B24,0,MATCH(BY$6,$7:$7,)-1,1,1))</f>
        <v>0</v>
      </c>
      <c r="BZ24">
        <f ca="1">SUM(OFFSET($B24,-($B24-1),MATCH(BZ$6,$7:$7,)-1,1,1):OFFSET($B24,0,MATCH(BZ$6,$7:$7,)-1,1,1))</f>
        <v>0</v>
      </c>
      <c r="CA24">
        <f ca="1">SUM(OFFSET($B24,-($B24-1),MATCH(CA$6,$7:$7,)-1,1,1):OFFSET($B24,0,MATCH(CA$6,$7:$7,)-1,1,1))</f>
        <v>0</v>
      </c>
      <c r="CB24">
        <f ca="1">SUM(OFFSET($B24,-($B24-1),MATCH(CB$6,$7:$7,)-1,1,1):OFFSET($B24,0,MATCH(CB$6,$7:$7,)-1,1,1))</f>
        <v>0</v>
      </c>
      <c r="CC24">
        <f ca="1">SUM(OFFSET($B24,-($B24-1),MATCH(CC$6,$7:$7,)-1,1,1):OFFSET($B24,0,MATCH(CC$6,$7:$7,)-1,1,1))</f>
        <v>0</v>
      </c>
      <c r="CD24">
        <f ca="1">SUM(OFFSET($B24,-($B24-1),MATCH(CD$6,$7:$7,)-1,1,1):OFFSET($B24,0,MATCH(CD$6,$7:$7,)-1,1,1))</f>
        <v>0</v>
      </c>
      <c r="CE24">
        <f ca="1">SUM(OFFSET($B24,-($B24-1),MATCH(CE$6,$7:$7,)-1,1,1):OFFSET($B24,0,MATCH(CE$6,$7:$7,)-1,1,1))</f>
        <v>0</v>
      </c>
      <c r="CF24">
        <f ca="1">SUM(OFFSET($B24,-($B24-1),MATCH(CF$6,$7:$7,)-1,1,1):OFFSET($B24,0,MATCH(CF$6,$7:$7,)-1,1,1))</f>
        <v>0</v>
      </c>
      <c r="CG24">
        <f ca="1">SUM(OFFSET($B24,-($B24-1),MATCH(CG$6,$7:$7,)-1,1,1):OFFSET($B24,0,MATCH(CG$6,$7:$7,)-1,1,1))</f>
        <v>0</v>
      </c>
      <c r="CH24">
        <f ca="1">SUM(OFFSET($B24,-($B24-1),MATCH(CH$6,$7:$7,)-1,1,1):OFFSET($B24,0,MATCH(CH$6,$7:$7,)-1,1,1))</f>
        <v>0</v>
      </c>
      <c r="CJ24">
        <v>3519</v>
      </c>
      <c r="CK24" s="2">
        <v>3082</v>
      </c>
      <c r="CL24" s="2">
        <v>4646</v>
      </c>
      <c r="CM24" s="2">
        <v>184</v>
      </c>
      <c r="CN24" s="2">
        <v>598</v>
      </c>
      <c r="CO24" s="2">
        <f t="shared" si="15"/>
        <v>34907</v>
      </c>
      <c r="CP24" s="2">
        <f t="shared" si="16"/>
        <v>29313</v>
      </c>
      <c r="CQ24" s="2">
        <f t="shared" si="17"/>
        <v>54962</v>
      </c>
      <c r="CR24" s="2">
        <f t="shared" si="18"/>
        <v>2309</v>
      </c>
      <c r="CS24" s="2">
        <f t="shared" si="19"/>
        <v>6395</v>
      </c>
      <c r="CT24">
        <f ca="1">SUM(OFFSET($B24,-($B24-1),MATCH(CT$6,$7:$7,)-1,1,1):OFFSET($B24,0,MATCH(CT$6,$7:$7,)-1,1,1))</f>
        <v>29313</v>
      </c>
      <c r="CU24">
        <f ca="1">SUM(OFFSET($B24,-($B24-1),MATCH(CU$6,$7:$7,)-1,1,1):OFFSET($B24,0,MATCH(CU$6,$7:$7,)-1,1,1))</f>
        <v>54962</v>
      </c>
      <c r="CV24">
        <f ca="1">SUM(OFFSET($B24,-($B24-1),MATCH(CV$6,$7:$7,)-1,1,1):OFFSET($B24,0,MATCH(CV$6,$7:$7,)-1,1,1))</f>
        <v>2309</v>
      </c>
      <c r="CW24">
        <f ca="1">SUM(OFFSET($B24,-($B24-1),MATCH(CW$6,$7:$7,)-1,1,1):OFFSET($B24,0,MATCH(CW$6,$7:$7,)-1,1,1))</f>
        <v>6395</v>
      </c>
      <c r="CX24">
        <f ca="1">SUM(OFFSET($B24,-($B24-1),MATCH(CX$6,$7:$7,)-1,1,1):OFFSET($B24,0,MATCH(CX$6,$7:$7,)-1,1,1))</f>
        <v>295986</v>
      </c>
    </row>
    <row r="25" spans="2:102">
      <c r="B25" s="38">
        <f t="shared" si="0"/>
        <v>1</v>
      </c>
      <c r="C25" s="37">
        <v>39173</v>
      </c>
      <c r="D25" s="156">
        <v>50876</v>
      </c>
      <c r="E25" s="155">
        <v>213</v>
      </c>
      <c r="F25" s="155">
        <v>61456</v>
      </c>
      <c r="G25" s="155">
        <f t="shared" si="20"/>
        <v>576935</v>
      </c>
      <c r="H25" s="155">
        <f t="shared" si="21"/>
        <v>2806</v>
      </c>
      <c r="I25" s="155">
        <f t="shared" si="22"/>
        <v>787936</v>
      </c>
      <c r="J25" s="155">
        <f ca="1">SUM(OFFSET($B25,-($B25-1),MATCH(J$6,$7:$7,)-1,1,1):OFFSET($B25,0,MATCH(J$6,$7:$7,)-1,1,1))</f>
        <v>213</v>
      </c>
      <c r="K25" s="155">
        <f ca="1">SUM(OFFSET($B25,-($B25-1),MATCH(K$6,$7:$7,)-1,1,1):OFFSET($B25,0,MATCH(K$6,$7:$7,)-1,1,1))</f>
        <v>61456</v>
      </c>
      <c r="L25" s="155">
        <f ca="1">SUM(OFFSET($B25,-($B25-1),MATCH(L$6,$7:$7,)-1,1,1):OFFSET($B25,0,MATCH(L$6,$7:$7,)-1,1,1))</f>
        <v>576935</v>
      </c>
      <c r="M25" s="48">
        <v>339568</v>
      </c>
      <c r="N25">
        <v>3848</v>
      </c>
      <c r="O25">
        <v>445321</v>
      </c>
      <c r="P25">
        <f t="shared" si="23"/>
        <v>4007668</v>
      </c>
      <c r="Q25">
        <f t="shared" si="24"/>
        <v>46722</v>
      </c>
      <c r="R25">
        <f t="shared" si="25"/>
        <v>5452311</v>
      </c>
      <c r="S25">
        <f ca="1">SUM(OFFSET($B25,-($B25-1),MATCH(S$6,$7:$7,)-1,1,1):OFFSET($B25,0,MATCH(S$6,$7:$7,)-1,1,1))</f>
        <v>3848</v>
      </c>
      <c r="T25">
        <f ca="1">SUM(OFFSET($B25,-($B25-1),MATCH(T$6,$7:$7,)-1,1,1):OFFSET($B25,0,MATCH(T$6,$7:$7,)-1,1,1))</f>
        <v>445321</v>
      </c>
      <c r="U25">
        <f ca="1">SUM(OFFSET($B25,-($B25-1),MATCH(U$6,$7:$7,)-1,1,1):OFFSET($B25,0,MATCH(U$6,$7:$7,)-1,1,1))</f>
        <v>4007668</v>
      </c>
      <c r="V25" s="48"/>
      <c r="AR25" s="2">
        <f t="shared" si="8"/>
        <v>0</v>
      </c>
      <c r="AS25" s="2">
        <f t="shared" si="9"/>
        <v>0</v>
      </c>
      <c r="AT25" s="2">
        <f t="shared" si="10"/>
        <v>0</v>
      </c>
      <c r="AU25" s="2">
        <f t="shared" si="11"/>
        <v>0</v>
      </c>
      <c r="AV25" s="2">
        <f t="shared" si="12"/>
        <v>0</v>
      </c>
      <c r="AW25" s="2">
        <f t="shared" si="13"/>
        <v>0</v>
      </c>
      <c r="AX25" s="2">
        <f t="shared" si="14"/>
        <v>0</v>
      </c>
      <c r="AY25" s="2"/>
      <c r="AZ25" s="2"/>
      <c r="BA25" s="2"/>
      <c r="BB25" s="2"/>
      <c r="BC25" s="2"/>
      <c r="BD25" s="2"/>
      <c r="BE25" s="2"/>
      <c r="BF25" s="2"/>
      <c r="BG25" s="2"/>
      <c r="BH25" s="2"/>
      <c r="BI25" s="2"/>
      <c r="BJ25" s="2"/>
      <c r="BK25" s="2"/>
      <c r="BL25" s="2"/>
      <c r="BM25" s="2"/>
      <c r="BN25">
        <f ca="1">SUM(OFFSET($B25,-($B25-1),MATCH(BN$6,$7:$7,)-1,1,1):OFFSET($B25,0,MATCH(BN$6,$7:$7,)-1,1,1))</f>
        <v>0</v>
      </c>
      <c r="BO25">
        <f ca="1">SUM(OFFSET($B25,-($B25-1),MATCH(BO$6,$7:$7,)-1,1,1):OFFSET($B25,0,MATCH(BO$6,$7:$7,)-1,1,1))</f>
        <v>0</v>
      </c>
      <c r="BP25">
        <f ca="1">SUM(OFFSET($B25,-($B25-1),MATCH(BP$6,$7:$7,)-1,1,1):OFFSET($B25,0,MATCH(BP$6,$7:$7,)-1,1,1))</f>
        <v>0</v>
      </c>
      <c r="BQ25">
        <f ca="1">SUM(OFFSET($B25,-($B25-1),MATCH(BQ$6,$7:$7,)-1,1,1):OFFSET($B25,0,MATCH(BQ$6,$7:$7,)-1,1,1))</f>
        <v>0</v>
      </c>
      <c r="BR25">
        <f ca="1">SUM(OFFSET($B25,-($B25-1),MATCH(BR$6,$7:$7,)-1,1,1):OFFSET($B25,0,MATCH(BR$6,$7:$7,)-1,1,1))</f>
        <v>0</v>
      </c>
      <c r="BS25">
        <f ca="1">SUM(OFFSET($B25,-($B25-1),MATCH(BS$6,$7:$7,)-1,1,1):OFFSET($B25,0,MATCH(BS$6,$7:$7,)-1,1,1))</f>
        <v>0</v>
      </c>
      <c r="BT25">
        <f ca="1">SUM(OFFSET($B25,-($B25-1),MATCH(BT$6,$7:$7,)-1,1,1):OFFSET($B25,0,MATCH(BT$6,$7:$7,)-1,1,1))</f>
        <v>0</v>
      </c>
      <c r="BU25">
        <f ca="1">SUM(OFFSET($B25,-($B25-1),MATCH(BU$6,$7:$7,)-1,1,1):OFFSET($B25,0,MATCH(BU$6,$7:$7,)-1,1,1))</f>
        <v>0</v>
      </c>
      <c r="BV25">
        <f ca="1">SUM(OFFSET($B25,-($B25-1),MATCH(BV$6,$7:$7,)-1,1,1):OFFSET($B25,0,MATCH(BV$6,$7:$7,)-1,1,1))</f>
        <v>0</v>
      </c>
      <c r="BW25">
        <f ca="1">SUM(OFFSET($B25,-($B25-1),MATCH(BW$6,$7:$7,)-1,1,1):OFFSET($B25,0,MATCH(BW$6,$7:$7,)-1,1,1))</f>
        <v>0</v>
      </c>
      <c r="BX25">
        <f ca="1">SUM(OFFSET($B25,-($B25-1),MATCH(BX$6,$7:$7,)-1,1,1):OFFSET($B25,0,MATCH(BX$6,$7:$7,)-1,1,1))</f>
        <v>0</v>
      </c>
      <c r="BY25">
        <f ca="1">SUM(OFFSET($B25,-($B25-1),MATCH(BY$6,$7:$7,)-1,1,1):OFFSET($B25,0,MATCH(BY$6,$7:$7,)-1,1,1))</f>
        <v>0</v>
      </c>
      <c r="BZ25">
        <f ca="1">SUM(OFFSET($B25,-($B25-1),MATCH(BZ$6,$7:$7,)-1,1,1):OFFSET($B25,0,MATCH(BZ$6,$7:$7,)-1,1,1))</f>
        <v>0</v>
      </c>
      <c r="CA25">
        <f ca="1">SUM(OFFSET($B25,-($B25-1),MATCH(CA$6,$7:$7,)-1,1,1):OFFSET($B25,0,MATCH(CA$6,$7:$7,)-1,1,1))</f>
        <v>0</v>
      </c>
      <c r="CB25">
        <f ca="1">SUM(OFFSET($B25,-($B25-1),MATCH(CB$6,$7:$7,)-1,1,1):OFFSET($B25,0,MATCH(CB$6,$7:$7,)-1,1,1))</f>
        <v>0</v>
      </c>
      <c r="CC25">
        <f ca="1">SUM(OFFSET($B25,-($B25-1),MATCH(CC$6,$7:$7,)-1,1,1):OFFSET($B25,0,MATCH(CC$6,$7:$7,)-1,1,1))</f>
        <v>0</v>
      </c>
      <c r="CD25">
        <f ca="1">SUM(OFFSET($B25,-($B25-1),MATCH(CD$6,$7:$7,)-1,1,1):OFFSET($B25,0,MATCH(CD$6,$7:$7,)-1,1,1))</f>
        <v>0</v>
      </c>
      <c r="CE25">
        <f ca="1">SUM(OFFSET($B25,-($B25-1),MATCH(CE$6,$7:$7,)-1,1,1):OFFSET($B25,0,MATCH(CE$6,$7:$7,)-1,1,1))</f>
        <v>0</v>
      </c>
      <c r="CF25">
        <f ca="1">SUM(OFFSET($B25,-($B25-1),MATCH(CF$6,$7:$7,)-1,1,1):OFFSET($B25,0,MATCH(CF$6,$7:$7,)-1,1,1))</f>
        <v>0</v>
      </c>
      <c r="CG25">
        <f ca="1">SUM(OFFSET($B25,-($B25-1),MATCH(CG$6,$7:$7,)-1,1,1):OFFSET($B25,0,MATCH(CG$6,$7:$7,)-1,1,1))</f>
        <v>0</v>
      </c>
      <c r="CH25">
        <f ca="1">SUM(OFFSET($B25,-($B25-1),MATCH(CH$6,$7:$7,)-1,1,1):OFFSET($B25,0,MATCH(CH$6,$7:$7,)-1,1,1))</f>
        <v>0</v>
      </c>
      <c r="CJ25">
        <v>2300</v>
      </c>
      <c r="CK25" s="2">
        <v>2438</v>
      </c>
      <c r="CL25" s="2">
        <v>5129</v>
      </c>
      <c r="CM25" s="2">
        <v>115</v>
      </c>
      <c r="CN25" s="2">
        <v>506</v>
      </c>
      <c r="CO25" s="2">
        <f t="shared" si="15"/>
        <v>34545</v>
      </c>
      <c r="CP25" s="2">
        <f t="shared" si="16"/>
        <v>29551</v>
      </c>
      <c r="CQ25" s="2">
        <f t="shared" si="17"/>
        <v>55097</v>
      </c>
      <c r="CR25" s="2">
        <f t="shared" si="18"/>
        <v>2204</v>
      </c>
      <c r="CS25" s="2">
        <f t="shared" si="19"/>
        <v>6505</v>
      </c>
      <c r="CT25">
        <f ca="1">SUM(OFFSET($B25,-($B25-1),MATCH(CT$6,$7:$7,)-1,1,1):OFFSET($B25,0,MATCH(CT$6,$7:$7,)-1,1,1))</f>
        <v>2438</v>
      </c>
      <c r="CU25">
        <f ca="1">SUM(OFFSET($B25,-($B25-1),MATCH(CU$6,$7:$7,)-1,1,1):OFFSET($B25,0,MATCH(CU$6,$7:$7,)-1,1,1))</f>
        <v>5129</v>
      </c>
      <c r="CV25">
        <f ca="1">SUM(OFFSET($B25,-($B25-1),MATCH(CV$6,$7:$7,)-1,1,1):OFFSET($B25,0,MATCH(CV$6,$7:$7,)-1,1,1))</f>
        <v>115</v>
      </c>
      <c r="CW25">
        <f ca="1">SUM(OFFSET($B25,-($B25-1),MATCH(CW$6,$7:$7,)-1,1,1):OFFSET($B25,0,MATCH(CW$6,$7:$7,)-1,1,1))</f>
        <v>506</v>
      </c>
      <c r="CX25">
        <f ca="1">SUM(OFFSET($B25,-($B25-1),MATCH(CX$6,$7:$7,)-1,1,1):OFFSET($B25,0,MATCH(CX$6,$7:$7,)-1,1,1))</f>
        <v>34545</v>
      </c>
    </row>
    <row r="26" spans="2:102">
      <c r="B26" s="38">
        <f t="shared" si="0"/>
        <v>2</v>
      </c>
      <c r="C26" s="37">
        <v>39203</v>
      </c>
      <c r="D26" s="156">
        <v>46297</v>
      </c>
      <c r="E26" s="155">
        <v>221</v>
      </c>
      <c r="F26" s="155">
        <v>64398</v>
      </c>
      <c r="G26" s="155">
        <f t="shared" si="20"/>
        <v>581680</v>
      </c>
      <c r="H26" s="155">
        <f t="shared" si="21"/>
        <v>2783</v>
      </c>
      <c r="I26" s="155">
        <f t="shared" si="22"/>
        <v>786754</v>
      </c>
      <c r="J26" s="155">
        <f ca="1">SUM(OFFSET($B26,-($B26-1),MATCH(J$6,$7:$7,)-1,1,1):OFFSET($B26,0,MATCH(J$6,$7:$7,)-1,1,1))</f>
        <v>434</v>
      </c>
      <c r="K26" s="155">
        <f ca="1">SUM(OFFSET($B26,-($B26-1),MATCH(K$6,$7:$7,)-1,1,1):OFFSET($B26,0,MATCH(K$6,$7:$7,)-1,1,1))</f>
        <v>125854</v>
      </c>
      <c r="L26" s="155">
        <f ca="1">SUM(OFFSET($B26,-($B26-1),MATCH(L$6,$7:$7,)-1,1,1):OFFSET($B26,0,MATCH(L$6,$7:$7,)-1,1,1))</f>
        <v>1158615</v>
      </c>
      <c r="M26" s="48">
        <v>332414</v>
      </c>
      <c r="N26">
        <v>3826</v>
      </c>
      <c r="O26">
        <v>448037</v>
      </c>
      <c r="P26">
        <f t="shared" si="23"/>
        <v>4008489</v>
      </c>
      <c r="Q26">
        <f t="shared" si="24"/>
        <v>46383</v>
      </c>
      <c r="R26">
        <f t="shared" si="25"/>
        <v>5420614</v>
      </c>
      <c r="S26">
        <f ca="1">SUM(OFFSET($B26,-($B26-1),MATCH(S$6,$7:$7,)-1,1,1):OFFSET($B26,0,MATCH(S$6,$7:$7,)-1,1,1))</f>
        <v>7674</v>
      </c>
      <c r="T26">
        <f ca="1">SUM(OFFSET($B26,-($B26-1),MATCH(T$6,$7:$7,)-1,1,1):OFFSET($B26,0,MATCH(T$6,$7:$7,)-1,1,1))</f>
        <v>893358</v>
      </c>
      <c r="U26">
        <f ca="1">SUM(OFFSET($B26,-($B26-1),MATCH(U$6,$7:$7,)-1,1,1):OFFSET($B26,0,MATCH(U$6,$7:$7,)-1,1,1))</f>
        <v>8016157</v>
      </c>
      <c r="V26" s="48"/>
      <c r="AR26" s="2">
        <f t="shared" si="8"/>
        <v>0</v>
      </c>
      <c r="AS26" s="2">
        <f t="shared" si="9"/>
        <v>0</v>
      </c>
      <c r="AT26" s="2">
        <f t="shared" si="10"/>
        <v>0</v>
      </c>
      <c r="AU26" s="2">
        <f t="shared" si="11"/>
        <v>0</v>
      </c>
      <c r="AV26" s="2">
        <f t="shared" si="12"/>
        <v>0</v>
      </c>
      <c r="AW26" s="2">
        <f t="shared" si="13"/>
        <v>0</v>
      </c>
      <c r="AX26" s="2">
        <f t="shared" si="14"/>
        <v>0</v>
      </c>
      <c r="AY26" s="2"/>
      <c r="AZ26" s="2"/>
      <c r="BA26" s="2"/>
      <c r="BB26" s="2"/>
      <c r="BC26" s="2"/>
      <c r="BD26" s="2"/>
      <c r="BE26" s="2"/>
      <c r="BF26" s="2"/>
      <c r="BG26" s="2"/>
      <c r="BH26" s="2"/>
      <c r="BI26" s="2"/>
      <c r="BJ26" s="2"/>
      <c r="BK26" s="2"/>
      <c r="BL26" s="2"/>
      <c r="BM26" s="2"/>
      <c r="BN26">
        <f ca="1">SUM(OFFSET($B26,-($B26-1),MATCH(BN$6,$7:$7,)-1,1,1):OFFSET($B26,0,MATCH(BN$6,$7:$7,)-1,1,1))</f>
        <v>0</v>
      </c>
      <c r="BO26">
        <f ca="1">SUM(OFFSET($B26,-($B26-1),MATCH(BO$6,$7:$7,)-1,1,1):OFFSET($B26,0,MATCH(BO$6,$7:$7,)-1,1,1))</f>
        <v>0</v>
      </c>
      <c r="BP26">
        <f ca="1">SUM(OFFSET($B26,-($B26-1),MATCH(BP$6,$7:$7,)-1,1,1):OFFSET($B26,0,MATCH(BP$6,$7:$7,)-1,1,1))</f>
        <v>0</v>
      </c>
      <c r="BQ26">
        <f ca="1">SUM(OFFSET($B26,-($B26-1),MATCH(BQ$6,$7:$7,)-1,1,1):OFFSET($B26,0,MATCH(BQ$6,$7:$7,)-1,1,1))</f>
        <v>0</v>
      </c>
      <c r="BR26">
        <f ca="1">SUM(OFFSET($B26,-($B26-1),MATCH(BR$6,$7:$7,)-1,1,1):OFFSET($B26,0,MATCH(BR$6,$7:$7,)-1,1,1))</f>
        <v>0</v>
      </c>
      <c r="BS26">
        <f ca="1">SUM(OFFSET($B26,-($B26-1),MATCH(BS$6,$7:$7,)-1,1,1):OFFSET($B26,0,MATCH(BS$6,$7:$7,)-1,1,1))</f>
        <v>0</v>
      </c>
      <c r="BT26">
        <f ca="1">SUM(OFFSET($B26,-($B26-1),MATCH(BT$6,$7:$7,)-1,1,1):OFFSET($B26,0,MATCH(BT$6,$7:$7,)-1,1,1))</f>
        <v>0</v>
      </c>
      <c r="BU26">
        <f ca="1">SUM(OFFSET($B26,-($B26-1),MATCH(BU$6,$7:$7,)-1,1,1):OFFSET($B26,0,MATCH(BU$6,$7:$7,)-1,1,1))</f>
        <v>0</v>
      </c>
      <c r="BV26">
        <f ca="1">SUM(OFFSET($B26,-($B26-1),MATCH(BV$6,$7:$7,)-1,1,1):OFFSET($B26,0,MATCH(BV$6,$7:$7,)-1,1,1))</f>
        <v>0</v>
      </c>
      <c r="BW26">
        <f ca="1">SUM(OFFSET($B26,-($B26-1),MATCH(BW$6,$7:$7,)-1,1,1):OFFSET($B26,0,MATCH(BW$6,$7:$7,)-1,1,1))</f>
        <v>0</v>
      </c>
      <c r="BX26">
        <f ca="1">SUM(OFFSET($B26,-($B26-1),MATCH(BX$6,$7:$7,)-1,1,1):OFFSET($B26,0,MATCH(BX$6,$7:$7,)-1,1,1))</f>
        <v>0</v>
      </c>
      <c r="BY26">
        <f ca="1">SUM(OFFSET($B26,-($B26-1),MATCH(BY$6,$7:$7,)-1,1,1):OFFSET($B26,0,MATCH(BY$6,$7:$7,)-1,1,1))</f>
        <v>0</v>
      </c>
      <c r="BZ26">
        <f ca="1">SUM(OFFSET($B26,-($B26-1),MATCH(BZ$6,$7:$7,)-1,1,1):OFFSET($B26,0,MATCH(BZ$6,$7:$7,)-1,1,1))</f>
        <v>0</v>
      </c>
      <c r="CA26">
        <f ca="1">SUM(OFFSET($B26,-($B26-1),MATCH(CA$6,$7:$7,)-1,1,1):OFFSET($B26,0,MATCH(CA$6,$7:$7,)-1,1,1))</f>
        <v>0</v>
      </c>
      <c r="CB26">
        <f ca="1">SUM(OFFSET($B26,-($B26-1),MATCH(CB$6,$7:$7,)-1,1,1):OFFSET($B26,0,MATCH(CB$6,$7:$7,)-1,1,1))</f>
        <v>0</v>
      </c>
      <c r="CC26">
        <f ca="1">SUM(OFFSET($B26,-($B26-1),MATCH(CC$6,$7:$7,)-1,1,1):OFFSET($B26,0,MATCH(CC$6,$7:$7,)-1,1,1))</f>
        <v>0</v>
      </c>
      <c r="CD26">
        <f ca="1">SUM(OFFSET($B26,-($B26-1),MATCH(CD$6,$7:$7,)-1,1,1):OFFSET($B26,0,MATCH(CD$6,$7:$7,)-1,1,1))</f>
        <v>0</v>
      </c>
      <c r="CE26">
        <f ca="1">SUM(OFFSET($B26,-($B26-1),MATCH(CE$6,$7:$7,)-1,1,1):OFFSET($B26,0,MATCH(CE$6,$7:$7,)-1,1,1))</f>
        <v>0</v>
      </c>
      <c r="CF26">
        <f ca="1">SUM(OFFSET($B26,-($B26-1),MATCH(CF$6,$7:$7,)-1,1,1):OFFSET($B26,0,MATCH(CF$6,$7:$7,)-1,1,1))</f>
        <v>0</v>
      </c>
      <c r="CG26">
        <f ca="1">SUM(OFFSET($B26,-($B26-1),MATCH(CG$6,$7:$7,)-1,1,1):OFFSET($B26,0,MATCH(CG$6,$7:$7,)-1,1,1))</f>
        <v>0</v>
      </c>
      <c r="CH26">
        <f ca="1">SUM(OFFSET($B26,-($B26-1),MATCH(CH$6,$7:$7,)-1,1,1):OFFSET($B26,0,MATCH(CH$6,$7:$7,)-1,1,1))</f>
        <v>0</v>
      </c>
      <c r="CJ26">
        <v>3168</v>
      </c>
      <c r="CK26" s="2">
        <v>1512</v>
      </c>
      <c r="CL26" s="2">
        <v>3402</v>
      </c>
      <c r="CM26" s="2">
        <v>144</v>
      </c>
      <c r="CN26" s="2">
        <v>468</v>
      </c>
      <c r="CO26" s="2">
        <f t="shared" si="15"/>
        <v>33956</v>
      </c>
      <c r="CP26" s="2">
        <f t="shared" si="16"/>
        <v>29261</v>
      </c>
      <c r="CQ26" s="2">
        <f t="shared" si="17"/>
        <v>55422</v>
      </c>
      <c r="CR26" s="2">
        <f t="shared" si="18"/>
        <v>2212</v>
      </c>
      <c r="CS26" s="2">
        <f t="shared" si="19"/>
        <v>6514</v>
      </c>
      <c r="CT26">
        <f ca="1">SUM(OFFSET($B26,-($B26-1),MATCH(CT$6,$7:$7,)-1,1,1):OFFSET($B26,0,MATCH(CT$6,$7:$7,)-1,1,1))</f>
        <v>3950</v>
      </c>
      <c r="CU26">
        <f ca="1">SUM(OFFSET($B26,-($B26-1),MATCH(CU$6,$7:$7,)-1,1,1):OFFSET($B26,0,MATCH(CU$6,$7:$7,)-1,1,1))</f>
        <v>8531</v>
      </c>
      <c r="CV26">
        <f ca="1">SUM(OFFSET($B26,-($B26-1),MATCH(CV$6,$7:$7,)-1,1,1):OFFSET($B26,0,MATCH(CV$6,$7:$7,)-1,1,1))</f>
        <v>259</v>
      </c>
      <c r="CW26">
        <f ca="1">SUM(OFFSET($B26,-($B26-1),MATCH(CW$6,$7:$7,)-1,1,1):OFFSET($B26,0,MATCH(CW$6,$7:$7,)-1,1,1))</f>
        <v>974</v>
      </c>
      <c r="CX26">
        <f ca="1">SUM(OFFSET($B26,-($B26-1),MATCH(CX$6,$7:$7,)-1,1,1):OFFSET($B26,0,MATCH(CX$6,$7:$7,)-1,1,1))</f>
        <v>68501</v>
      </c>
    </row>
    <row r="27" spans="2:102">
      <c r="B27" s="38">
        <f t="shared" si="0"/>
        <v>3</v>
      </c>
      <c r="C27" s="37">
        <v>39234</v>
      </c>
      <c r="D27" s="156">
        <v>45407</v>
      </c>
      <c r="E27" s="155">
        <v>209</v>
      </c>
      <c r="F27" s="155">
        <v>62622</v>
      </c>
      <c r="G27" s="155">
        <f t="shared" si="20"/>
        <v>586032</v>
      </c>
      <c r="H27" s="155">
        <f t="shared" si="21"/>
        <v>2763</v>
      </c>
      <c r="I27" s="155">
        <f t="shared" si="22"/>
        <v>786112</v>
      </c>
      <c r="J27" s="155">
        <f ca="1">SUM(OFFSET($B27,-($B27-1),MATCH(J$6,$7:$7,)-1,1,1):OFFSET($B27,0,MATCH(J$6,$7:$7,)-1,1,1))</f>
        <v>643</v>
      </c>
      <c r="K27" s="155">
        <f ca="1">SUM(OFFSET($B27,-($B27-1),MATCH(K$6,$7:$7,)-1,1,1):OFFSET($B27,0,MATCH(K$6,$7:$7,)-1,1,1))</f>
        <v>188476</v>
      </c>
      <c r="L27" s="155">
        <f ca="1">SUM(OFFSET($B27,-($B27-1),MATCH(L$6,$7:$7,)-1,1,1):OFFSET($B27,0,MATCH(L$6,$7:$7,)-1,1,1))</f>
        <v>1744647</v>
      </c>
      <c r="M27" s="48">
        <v>330141</v>
      </c>
      <c r="N27">
        <v>3645</v>
      </c>
      <c r="O27">
        <v>430941</v>
      </c>
      <c r="P27">
        <f t="shared" si="23"/>
        <v>4018660</v>
      </c>
      <c r="Q27">
        <f t="shared" si="24"/>
        <v>46095</v>
      </c>
      <c r="R27">
        <f t="shared" si="25"/>
        <v>5397776</v>
      </c>
      <c r="S27">
        <f ca="1">SUM(OFFSET($B27,-($B27-1),MATCH(S$6,$7:$7,)-1,1,1):OFFSET($B27,0,MATCH(S$6,$7:$7,)-1,1,1))</f>
        <v>11319</v>
      </c>
      <c r="T27">
        <f ca="1">SUM(OFFSET($B27,-($B27-1),MATCH(T$6,$7:$7,)-1,1,1):OFFSET($B27,0,MATCH(T$6,$7:$7,)-1,1,1))</f>
        <v>1324299</v>
      </c>
      <c r="U27">
        <f ca="1">SUM(OFFSET($B27,-($B27-1),MATCH(U$6,$7:$7,)-1,1,1):OFFSET($B27,0,MATCH(U$6,$7:$7,)-1,1,1))</f>
        <v>12034817</v>
      </c>
      <c r="V27" s="48"/>
      <c r="AR27" s="2">
        <f t="shared" si="8"/>
        <v>0</v>
      </c>
      <c r="AS27" s="2">
        <f t="shared" si="9"/>
        <v>0</v>
      </c>
      <c r="AT27" s="2">
        <f t="shared" si="10"/>
        <v>0</v>
      </c>
      <c r="AU27" s="2">
        <f t="shared" si="11"/>
        <v>0</v>
      </c>
      <c r="AV27" s="2">
        <f t="shared" si="12"/>
        <v>0</v>
      </c>
      <c r="AW27" s="2">
        <f t="shared" si="13"/>
        <v>0</v>
      </c>
      <c r="AX27" s="2">
        <f t="shared" si="14"/>
        <v>0</v>
      </c>
      <c r="AY27" s="2"/>
      <c r="AZ27" s="2"/>
      <c r="BA27" s="2"/>
      <c r="BB27" s="2"/>
      <c r="BC27" s="2"/>
      <c r="BD27" s="2"/>
      <c r="BE27" s="2"/>
      <c r="BF27" s="2"/>
      <c r="BG27" s="2"/>
      <c r="BH27" s="2"/>
      <c r="BI27" s="2"/>
      <c r="BJ27" s="2"/>
      <c r="BK27" s="2"/>
      <c r="BL27" s="2"/>
      <c r="BM27" s="2"/>
      <c r="BN27">
        <f ca="1">SUM(OFFSET($B27,-($B27-1),MATCH(BN$6,$7:$7,)-1,1,1):OFFSET($B27,0,MATCH(BN$6,$7:$7,)-1,1,1))</f>
        <v>0</v>
      </c>
      <c r="BO27">
        <f ca="1">SUM(OFFSET($B27,-($B27-1),MATCH(BO$6,$7:$7,)-1,1,1):OFFSET($B27,0,MATCH(BO$6,$7:$7,)-1,1,1))</f>
        <v>0</v>
      </c>
      <c r="BP27">
        <f ca="1">SUM(OFFSET($B27,-($B27-1),MATCH(BP$6,$7:$7,)-1,1,1):OFFSET($B27,0,MATCH(BP$6,$7:$7,)-1,1,1))</f>
        <v>0</v>
      </c>
      <c r="BQ27">
        <f ca="1">SUM(OFFSET($B27,-($B27-1),MATCH(BQ$6,$7:$7,)-1,1,1):OFFSET($B27,0,MATCH(BQ$6,$7:$7,)-1,1,1))</f>
        <v>0</v>
      </c>
      <c r="BR27">
        <f ca="1">SUM(OFFSET($B27,-($B27-1),MATCH(BR$6,$7:$7,)-1,1,1):OFFSET($B27,0,MATCH(BR$6,$7:$7,)-1,1,1))</f>
        <v>0</v>
      </c>
      <c r="BS27">
        <f ca="1">SUM(OFFSET($B27,-($B27-1),MATCH(BS$6,$7:$7,)-1,1,1):OFFSET($B27,0,MATCH(BS$6,$7:$7,)-1,1,1))</f>
        <v>0</v>
      </c>
      <c r="BT27">
        <f ca="1">SUM(OFFSET($B27,-($B27-1),MATCH(BT$6,$7:$7,)-1,1,1):OFFSET($B27,0,MATCH(BT$6,$7:$7,)-1,1,1))</f>
        <v>0</v>
      </c>
      <c r="BU27">
        <f ca="1">SUM(OFFSET($B27,-($B27-1),MATCH(BU$6,$7:$7,)-1,1,1):OFFSET($B27,0,MATCH(BU$6,$7:$7,)-1,1,1))</f>
        <v>0</v>
      </c>
      <c r="BV27">
        <f ca="1">SUM(OFFSET($B27,-($B27-1),MATCH(BV$6,$7:$7,)-1,1,1):OFFSET($B27,0,MATCH(BV$6,$7:$7,)-1,1,1))</f>
        <v>0</v>
      </c>
      <c r="BW27">
        <f ca="1">SUM(OFFSET($B27,-($B27-1),MATCH(BW$6,$7:$7,)-1,1,1):OFFSET($B27,0,MATCH(BW$6,$7:$7,)-1,1,1))</f>
        <v>0</v>
      </c>
      <c r="BX27">
        <f ca="1">SUM(OFFSET($B27,-($B27-1),MATCH(BX$6,$7:$7,)-1,1,1):OFFSET($B27,0,MATCH(BX$6,$7:$7,)-1,1,1))</f>
        <v>0</v>
      </c>
      <c r="BY27">
        <f ca="1">SUM(OFFSET($B27,-($B27-1),MATCH(BY$6,$7:$7,)-1,1,1):OFFSET($B27,0,MATCH(BY$6,$7:$7,)-1,1,1))</f>
        <v>0</v>
      </c>
      <c r="BZ27">
        <f ca="1">SUM(OFFSET($B27,-($B27-1),MATCH(BZ$6,$7:$7,)-1,1,1):OFFSET($B27,0,MATCH(BZ$6,$7:$7,)-1,1,1))</f>
        <v>0</v>
      </c>
      <c r="CA27">
        <f ca="1">SUM(OFFSET($B27,-($B27-1),MATCH(CA$6,$7:$7,)-1,1,1):OFFSET($B27,0,MATCH(CA$6,$7:$7,)-1,1,1))</f>
        <v>0</v>
      </c>
      <c r="CB27">
        <f ca="1">SUM(OFFSET($B27,-($B27-1),MATCH(CB$6,$7:$7,)-1,1,1):OFFSET($B27,0,MATCH(CB$6,$7:$7,)-1,1,1))</f>
        <v>0</v>
      </c>
      <c r="CC27">
        <f ca="1">SUM(OFFSET($B27,-($B27-1),MATCH(CC$6,$7:$7,)-1,1,1):OFFSET($B27,0,MATCH(CC$6,$7:$7,)-1,1,1))</f>
        <v>0</v>
      </c>
      <c r="CD27">
        <f ca="1">SUM(OFFSET($B27,-($B27-1),MATCH(CD$6,$7:$7,)-1,1,1):OFFSET($B27,0,MATCH(CD$6,$7:$7,)-1,1,1))</f>
        <v>0</v>
      </c>
      <c r="CE27">
        <f ca="1">SUM(OFFSET($B27,-($B27-1),MATCH(CE$6,$7:$7,)-1,1,1):OFFSET($B27,0,MATCH(CE$6,$7:$7,)-1,1,1))</f>
        <v>0</v>
      </c>
      <c r="CF27">
        <f ca="1">SUM(OFFSET($B27,-($B27-1),MATCH(CF$6,$7:$7,)-1,1,1):OFFSET($B27,0,MATCH(CF$6,$7:$7,)-1,1,1))</f>
        <v>0</v>
      </c>
      <c r="CG27">
        <f ca="1">SUM(OFFSET($B27,-($B27-1),MATCH(CG$6,$7:$7,)-1,1,1):OFFSET($B27,0,MATCH(CG$6,$7:$7,)-1,1,1))</f>
        <v>0</v>
      </c>
      <c r="CH27">
        <f ca="1">SUM(OFFSET($B27,-($B27-1),MATCH(CH$6,$7:$7,)-1,1,1):OFFSET($B27,0,MATCH(CH$6,$7:$7,)-1,1,1))</f>
        <v>0</v>
      </c>
      <c r="CJ27">
        <v>2337</v>
      </c>
      <c r="CK27" s="2">
        <v>1710</v>
      </c>
      <c r="CL27" s="2">
        <v>3534</v>
      </c>
      <c r="CM27" s="2">
        <v>247</v>
      </c>
      <c r="CN27" s="2">
        <v>532</v>
      </c>
      <c r="CO27" s="2">
        <f t="shared" si="15"/>
        <v>33521</v>
      </c>
      <c r="CP27" s="2">
        <f t="shared" ref="CP27:CS28" si="26">SUM(CK16:CK27)</f>
        <v>29639</v>
      </c>
      <c r="CQ27" s="2">
        <f t="shared" si="26"/>
        <v>55644</v>
      </c>
      <c r="CR27" s="2">
        <f t="shared" si="26"/>
        <v>2207</v>
      </c>
      <c r="CS27" s="2">
        <f t="shared" si="26"/>
        <v>6650</v>
      </c>
      <c r="CT27">
        <f ca="1">SUM(OFFSET($B27,-($B27-1),MATCH(CT$6,$7:$7,)-1,1,1):OFFSET($B27,0,MATCH(CT$6,$7:$7,)-1,1,1))</f>
        <v>5660</v>
      </c>
      <c r="CU27">
        <f ca="1">SUM(OFFSET($B27,-($B27-1),MATCH(CU$6,$7:$7,)-1,1,1):OFFSET($B27,0,MATCH(CU$6,$7:$7,)-1,1,1))</f>
        <v>12065</v>
      </c>
      <c r="CV27">
        <f ca="1">SUM(OFFSET($B27,-($B27-1),MATCH(CV$6,$7:$7,)-1,1,1):OFFSET($B27,0,MATCH(CV$6,$7:$7,)-1,1,1))</f>
        <v>506</v>
      </c>
      <c r="CW27">
        <f ca="1">SUM(OFFSET($B27,-($B27-1),MATCH(CW$6,$7:$7,)-1,1,1):OFFSET($B27,0,MATCH(CW$6,$7:$7,)-1,1,1))</f>
        <v>1506</v>
      </c>
      <c r="CX27">
        <f ca="1">SUM(OFFSET($B27,-($B27-1),MATCH(CX$6,$7:$7,)-1,1,1):OFFSET($B27,0,MATCH(CX$6,$7:$7,)-1,1,1))</f>
        <v>102022</v>
      </c>
    </row>
    <row r="28" spans="2:102">
      <c r="B28" s="38">
        <f t="shared" si="0"/>
        <v>4</v>
      </c>
      <c r="C28" s="37">
        <v>39264</v>
      </c>
      <c r="D28" s="156">
        <v>48899</v>
      </c>
      <c r="E28" s="155">
        <v>219</v>
      </c>
      <c r="F28" s="155">
        <v>64676</v>
      </c>
      <c r="G28" s="155">
        <f t="shared" si="20"/>
        <v>587806</v>
      </c>
      <c r="H28" s="155">
        <f t="shared" si="21"/>
        <v>2735</v>
      </c>
      <c r="I28" s="155">
        <f t="shared" si="22"/>
        <v>784074</v>
      </c>
      <c r="J28" s="155">
        <f ca="1">SUM(OFFSET($B28,-($B28-1),MATCH(J$6,$7:$7,)-1,1,1):OFFSET($B28,0,MATCH(J$6,$7:$7,)-1,1,1))</f>
        <v>862</v>
      </c>
      <c r="K28" s="155">
        <f ca="1">SUM(OFFSET($B28,-($B28-1),MATCH(K$6,$7:$7,)-1,1,1):OFFSET($B28,0,MATCH(K$6,$7:$7,)-1,1,1))</f>
        <v>253152</v>
      </c>
      <c r="L28" s="155">
        <f ca="1">SUM(OFFSET($B28,-($B28-1),MATCH(L$6,$7:$7,)-1,1,1):OFFSET($B28,0,MATCH(L$6,$7:$7,)-1,1,1))</f>
        <v>2332453</v>
      </c>
      <c r="M28" s="48">
        <v>347497</v>
      </c>
      <c r="N28">
        <v>3830</v>
      </c>
      <c r="O28">
        <v>458034</v>
      </c>
      <c r="P28">
        <f t="shared" si="23"/>
        <v>4029287</v>
      </c>
      <c r="Q28">
        <f t="shared" si="24"/>
        <v>45785</v>
      </c>
      <c r="R28">
        <f t="shared" si="25"/>
        <v>5385094</v>
      </c>
      <c r="S28">
        <f ca="1">SUM(OFFSET($B28,-($B28-1),MATCH(S$6,$7:$7,)-1,1,1):OFFSET($B28,0,MATCH(S$6,$7:$7,)-1,1,1))</f>
        <v>15149</v>
      </c>
      <c r="T28">
        <f ca="1">SUM(OFFSET($B28,-($B28-1),MATCH(T$6,$7:$7,)-1,1,1):OFFSET($B28,0,MATCH(T$6,$7:$7,)-1,1,1))</f>
        <v>1782333</v>
      </c>
      <c r="U28">
        <f ca="1">SUM(OFFSET($B28,-($B28-1),MATCH(U$6,$7:$7,)-1,1,1):OFFSET($B28,0,MATCH(U$6,$7:$7,)-1,1,1))</f>
        <v>16064104</v>
      </c>
      <c r="V28" s="48"/>
      <c r="AR28" s="2">
        <f t="shared" si="8"/>
        <v>0</v>
      </c>
      <c r="AS28" s="2">
        <f t="shared" si="9"/>
        <v>0</v>
      </c>
      <c r="AT28" s="2">
        <f t="shared" si="10"/>
        <v>0</v>
      </c>
      <c r="AU28" s="2">
        <f t="shared" si="11"/>
        <v>0</v>
      </c>
      <c r="AV28" s="2">
        <f t="shared" si="12"/>
        <v>0</v>
      </c>
      <c r="AW28" s="2">
        <f t="shared" si="13"/>
        <v>0</v>
      </c>
      <c r="AX28" s="2">
        <f t="shared" si="14"/>
        <v>0</v>
      </c>
      <c r="AY28" s="2"/>
      <c r="AZ28" s="2"/>
      <c r="BA28" s="2"/>
      <c r="BB28" s="2"/>
      <c r="BC28" s="2"/>
      <c r="BD28" s="2"/>
      <c r="BE28" s="2"/>
      <c r="BF28" s="2"/>
      <c r="BG28" s="2"/>
      <c r="BH28" s="2"/>
      <c r="BI28" s="2"/>
      <c r="BJ28" s="2"/>
      <c r="BK28" s="2"/>
      <c r="BL28" s="2"/>
      <c r="BM28" s="2"/>
      <c r="BN28">
        <f ca="1">SUM(OFFSET($B28,-($B28-1),MATCH(BN$6,$7:$7,)-1,1,1):OFFSET($B28,0,MATCH(BN$6,$7:$7,)-1,1,1))</f>
        <v>0</v>
      </c>
      <c r="BO28">
        <f ca="1">SUM(OFFSET($B28,-($B28-1),MATCH(BO$6,$7:$7,)-1,1,1):OFFSET($B28,0,MATCH(BO$6,$7:$7,)-1,1,1))</f>
        <v>0</v>
      </c>
      <c r="BP28">
        <f ca="1">SUM(OFFSET($B28,-($B28-1),MATCH(BP$6,$7:$7,)-1,1,1):OFFSET($B28,0,MATCH(BP$6,$7:$7,)-1,1,1))</f>
        <v>0</v>
      </c>
      <c r="BQ28">
        <f ca="1">SUM(OFFSET($B28,-($B28-1),MATCH(BQ$6,$7:$7,)-1,1,1):OFFSET($B28,0,MATCH(BQ$6,$7:$7,)-1,1,1))</f>
        <v>0</v>
      </c>
      <c r="BR28">
        <f ca="1">SUM(OFFSET($B28,-($B28-1),MATCH(BR$6,$7:$7,)-1,1,1):OFFSET($B28,0,MATCH(BR$6,$7:$7,)-1,1,1))</f>
        <v>0</v>
      </c>
      <c r="BS28">
        <f ca="1">SUM(OFFSET($B28,-($B28-1),MATCH(BS$6,$7:$7,)-1,1,1):OFFSET($B28,0,MATCH(BS$6,$7:$7,)-1,1,1))</f>
        <v>0</v>
      </c>
      <c r="BT28">
        <f ca="1">SUM(OFFSET($B28,-($B28-1),MATCH(BT$6,$7:$7,)-1,1,1):OFFSET($B28,0,MATCH(BT$6,$7:$7,)-1,1,1))</f>
        <v>0</v>
      </c>
      <c r="BU28">
        <f ca="1">SUM(OFFSET($B28,-($B28-1),MATCH(BU$6,$7:$7,)-1,1,1):OFFSET($B28,0,MATCH(BU$6,$7:$7,)-1,1,1))</f>
        <v>0</v>
      </c>
      <c r="BV28">
        <f ca="1">SUM(OFFSET($B28,-($B28-1),MATCH(BV$6,$7:$7,)-1,1,1):OFFSET($B28,0,MATCH(BV$6,$7:$7,)-1,1,1))</f>
        <v>0</v>
      </c>
      <c r="BW28">
        <f ca="1">SUM(OFFSET($B28,-($B28-1),MATCH(BW$6,$7:$7,)-1,1,1):OFFSET($B28,0,MATCH(BW$6,$7:$7,)-1,1,1))</f>
        <v>0</v>
      </c>
      <c r="BX28">
        <f ca="1">SUM(OFFSET($B28,-($B28-1),MATCH(BX$6,$7:$7,)-1,1,1):OFFSET($B28,0,MATCH(BX$6,$7:$7,)-1,1,1))</f>
        <v>0</v>
      </c>
      <c r="BY28">
        <f ca="1">SUM(OFFSET($B28,-($B28-1),MATCH(BY$6,$7:$7,)-1,1,1):OFFSET($B28,0,MATCH(BY$6,$7:$7,)-1,1,1))</f>
        <v>0</v>
      </c>
      <c r="BZ28">
        <f ca="1">SUM(OFFSET($B28,-($B28-1),MATCH(BZ$6,$7:$7,)-1,1,1):OFFSET($B28,0,MATCH(BZ$6,$7:$7,)-1,1,1))</f>
        <v>0</v>
      </c>
      <c r="CA28">
        <f ca="1">SUM(OFFSET($B28,-($B28-1),MATCH(CA$6,$7:$7,)-1,1,1):OFFSET($B28,0,MATCH(CA$6,$7:$7,)-1,1,1))</f>
        <v>0</v>
      </c>
      <c r="CB28">
        <f ca="1">SUM(OFFSET($B28,-($B28-1),MATCH(CB$6,$7:$7,)-1,1,1):OFFSET($B28,0,MATCH(CB$6,$7:$7,)-1,1,1))</f>
        <v>0</v>
      </c>
      <c r="CC28">
        <f ca="1">SUM(OFFSET($B28,-($B28-1),MATCH(CC$6,$7:$7,)-1,1,1):OFFSET($B28,0,MATCH(CC$6,$7:$7,)-1,1,1))</f>
        <v>0</v>
      </c>
      <c r="CD28">
        <f ca="1">SUM(OFFSET($B28,-($B28-1),MATCH(CD$6,$7:$7,)-1,1,1):OFFSET($B28,0,MATCH(CD$6,$7:$7,)-1,1,1))</f>
        <v>0</v>
      </c>
      <c r="CE28">
        <f ca="1">SUM(OFFSET($B28,-($B28-1),MATCH(CE$6,$7:$7,)-1,1,1):OFFSET($B28,0,MATCH(CE$6,$7:$7,)-1,1,1))</f>
        <v>0</v>
      </c>
      <c r="CF28">
        <f ca="1">SUM(OFFSET($B28,-($B28-1),MATCH(CF$6,$7:$7,)-1,1,1):OFFSET($B28,0,MATCH(CF$6,$7:$7,)-1,1,1))</f>
        <v>0</v>
      </c>
      <c r="CG28">
        <f ca="1">SUM(OFFSET($B28,-($B28-1),MATCH(CG$6,$7:$7,)-1,1,1):OFFSET($B28,0,MATCH(CG$6,$7:$7,)-1,1,1))</f>
        <v>0</v>
      </c>
      <c r="CH28">
        <f ca="1">SUM(OFFSET($B28,-($B28-1),MATCH(CH$6,$7:$7,)-1,1,1):OFFSET($B28,0,MATCH(CH$6,$7:$7,)-1,1,1))</f>
        <v>0</v>
      </c>
      <c r="CJ28">
        <v>2856</v>
      </c>
      <c r="CK28" s="2">
        <v>1680</v>
      </c>
      <c r="CL28" s="2">
        <v>3264</v>
      </c>
      <c r="CM28" s="2">
        <v>240</v>
      </c>
      <c r="CN28" s="2">
        <v>360</v>
      </c>
      <c r="CO28" s="2">
        <f t="shared" si="15"/>
        <v>33473</v>
      </c>
      <c r="CP28" s="2">
        <f t="shared" si="26"/>
        <v>30311</v>
      </c>
      <c r="CQ28" s="2">
        <f t="shared" si="26"/>
        <v>55524</v>
      </c>
      <c r="CR28" s="2">
        <f t="shared" si="26"/>
        <v>2135</v>
      </c>
      <c r="CS28" s="2">
        <f t="shared" si="26"/>
        <v>6602</v>
      </c>
      <c r="CT28">
        <f ca="1">SUM(OFFSET($B28,-($B28-1),MATCH(CT$6,$7:$7,)-1,1,1):OFFSET($B28,0,MATCH(CT$6,$7:$7,)-1,1,1))</f>
        <v>7340</v>
      </c>
      <c r="CU28">
        <f ca="1">SUM(OFFSET($B28,-($B28-1),MATCH(CU$6,$7:$7,)-1,1,1):OFFSET($B28,0,MATCH(CU$6,$7:$7,)-1,1,1))</f>
        <v>15329</v>
      </c>
      <c r="CV28">
        <f ca="1">SUM(OFFSET($B28,-($B28-1),MATCH(CV$6,$7:$7,)-1,1,1):OFFSET($B28,0,MATCH(CV$6,$7:$7,)-1,1,1))</f>
        <v>746</v>
      </c>
      <c r="CW28">
        <f ca="1">SUM(OFFSET($B28,-($B28-1),MATCH(CW$6,$7:$7,)-1,1,1):OFFSET($B28,0,MATCH(CW$6,$7:$7,)-1,1,1))</f>
        <v>1866</v>
      </c>
      <c r="CX28">
        <f ca="1">SUM(OFFSET($B28,-($B28-1),MATCH(CX$6,$7:$7,)-1,1,1):OFFSET($B28,0,MATCH(CX$6,$7:$7,)-1,1,1))</f>
        <v>135495</v>
      </c>
    </row>
    <row r="29" spans="2:102">
      <c r="B29" s="38">
        <f t="shared" si="0"/>
        <v>5</v>
      </c>
      <c r="C29" s="37">
        <v>39295</v>
      </c>
      <c r="D29" s="156">
        <v>46636</v>
      </c>
      <c r="E29" s="155">
        <v>221</v>
      </c>
      <c r="F29" s="155">
        <v>64864</v>
      </c>
      <c r="G29" s="155">
        <f t="shared" si="20"/>
        <v>590520</v>
      </c>
      <c r="H29" s="155">
        <f t="shared" si="21"/>
        <v>2704</v>
      </c>
      <c r="I29" s="155">
        <f t="shared" si="22"/>
        <v>778918</v>
      </c>
      <c r="J29" s="155">
        <f ca="1">SUM(OFFSET($B29,-($B29-1),MATCH(J$6,$7:$7,)-1,1,1):OFFSET($B29,0,MATCH(J$6,$7:$7,)-1,1,1))</f>
        <v>1083</v>
      </c>
      <c r="K29" s="155">
        <f ca="1">SUM(OFFSET($B29,-($B29-1),MATCH(K$6,$7:$7,)-1,1,1):OFFSET($B29,0,MATCH(K$6,$7:$7,)-1,1,1))</f>
        <v>318016</v>
      </c>
      <c r="L29" s="155">
        <f ca="1">SUM(OFFSET($B29,-($B29-1),MATCH(L$6,$7:$7,)-1,1,1):OFFSET($B29,0,MATCH(L$6,$7:$7,)-1,1,1))</f>
        <v>2922973</v>
      </c>
      <c r="M29" s="48">
        <v>346538</v>
      </c>
      <c r="N29">
        <v>3868</v>
      </c>
      <c r="O29">
        <v>465789</v>
      </c>
      <c r="P29">
        <f t="shared" si="23"/>
        <v>4041348</v>
      </c>
      <c r="Q29">
        <f t="shared" si="24"/>
        <v>45636</v>
      </c>
      <c r="R29">
        <f t="shared" si="25"/>
        <v>5372537</v>
      </c>
      <c r="S29">
        <f ca="1">SUM(OFFSET($B29,-($B29-1),MATCH(S$6,$7:$7,)-1,1,1):OFFSET($B29,0,MATCH(S$6,$7:$7,)-1,1,1))</f>
        <v>19017</v>
      </c>
      <c r="T29">
        <f ca="1">SUM(OFFSET($B29,-($B29-1),MATCH(T$6,$7:$7,)-1,1,1):OFFSET($B29,0,MATCH(T$6,$7:$7,)-1,1,1))</f>
        <v>2248122</v>
      </c>
      <c r="U29">
        <f ca="1">SUM(OFFSET($B29,-($B29-1),MATCH(U$6,$7:$7,)-1,1,1):OFFSET($B29,0,MATCH(U$6,$7:$7,)-1,1,1))</f>
        <v>20105452</v>
      </c>
      <c r="V29" s="48"/>
      <c r="AR29" s="2">
        <f t="shared" si="8"/>
        <v>0</v>
      </c>
      <c r="AS29" s="2">
        <f t="shared" si="9"/>
        <v>0</v>
      </c>
      <c r="AT29" s="2">
        <f t="shared" si="10"/>
        <v>0</v>
      </c>
      <c r="AU29" s="2">
        <f t="shared" si="11"/>
        <v>0</v>
      </c>
      <c r="AV29" s="2">
        <f t="shared" si="12"/>
        <v>0</v>
      </c>
      <c r="AW29" s="2">
        <f t="shared" si="13"/>
        <v>0</v>
      </c>
      <c r="AX29" s="2">
        <f t="shared" si="14"/>
        <v>0</v>
      </c>
      <c r="AY29" s="2"/>
      <c r="AZ29" s="2"/>
      <c r="BA29" s="2"/>
      <c r="BB29" s="2"/>
      <c r="BC29" s="2"/>
      <c r="BD29" s="2"/>
      <c r="BE29" s="2"/>
      <c r="BF29" s="2"/>
      <c r="BG29" s="2"/>
      <c r="BH29" s="2"/>
      <c r="BI29" s="2"/>
      <c r="BJ29" s="2"/>
      <c r="BK29" s="2"/>
      <c r="BL29" s="2"/>
      <c r="BM29" s="2"/>
      <c r="BN29">
        <f ca="1">SUM(OFFSET($B29,-($B29-1),MATCH(BN$6,$7:$7,)-1,1,1):OFFSET($B29,0,MATCH(BN$6,$7:$7,)-1,1,1))</f>
        <v>0</v>
      </c>
      <c r="BO29">
        <f ca="1">SUM(OFFSET($B29,-($B29-1),MATCH(BO$6,$7:$7,)-1,1,1):OFFSET($B29,0,MATCH(BO$6,$7:$7,)-1,1,1))</f>
        <v>0</v>
      </c>
      <c r="BP29">
        <f ca="1">SUM(OFFSET($B29,-($B29-1),MATCH(BP$6,$7:$7,)-1,1,1):OFFSET($B29,0,MATCH(BP$6,$7:$7,)-1,1,1))</f>
        <v>0</v>
      </c>
      <c r="BQ29">
        <f ca="1">SUM(OFFSET($B29,-($B29-1),MATCH(BQ$6,$7:$7,)-1,1,1):OFFSET($B29,0,MATCH(BQ$6,$7:$7,)-1,1,1))</f>
        <v>0</v>
      </c>
      <c r="BR29">
        <f ca="1">SUM(OFFSET($B29,-($B29-1),MATCH(BR$6,$7:$7,)-1,1,1):OFFSET($B29,0,MATCH(BR$6,$7:$7,)-1,1,1))</f>
        <v>0</v>
      </c>
      <c r="BS29">
        <f ca="1">SUM(OFFSET($B29,-($B29-1),MATCH(BS$6,$7:$7,)-1,1,1):OFFSET($B29,0,MATCH(BS$6,$7:$7,)-1,1,1))</f>
        <v>0</v>
      </c>
      <c r="BT29">
        <f ca="1">SUM(OFFSET($B29,-($B29-1),MATCH(BT$6,$7:$7,)-1,1,1):OFFSET($B29,0,MATCH(BT$6,$7:$7,)-1,1,1))</f>
        <v>0</v>
      </c>
      <c r="BU29">
        <f ca="1">SUM(OFFSET($B29,-($B29-1),MATCH(BU$6,$7:$7,)-1,1,1):OFFSET($B29,0,MATCH(BU$6,$7:$7,)-1,1,1))</f>
        <v>0</v>
      </c>
      <c r="BV29">
        <f ca="1">SUM(OFFSET($B29,-($B29-1),MATCH(BV$6,$7:$7,)-1,1,1):OFFSET($B29,0,MATCH(BV$6,$7:$7,)-1,1,1))</f>
        <v>0</v>
      </c>
      <c r="BW29">
        <f ca="1">SUM(OFFSET($B29,-($B29-1),MATCH(BW$6,$7:$7,)-1,1,1):OFFSET($B29,0,MATCH(BW$6,$7:$7,)-1,1,1))</f>
        <v>0</v>
      </c>
      <c r="BX29">
        <f ca="1">SUM(OFFSET($B29,-($B29-1),MATCH(BX$6,$7:$7,)-1,1,1):OFFSET($B29,0,MATCH(BX$6,$7:$7,)-1,1,1))</f>
        <v>0</v>
      </c>
      <c r="BY29">
        <f ca="1">SUM(OFFSET($B29,-($B29-1),MATCH(BY$6,$7:$7,)-1,1,1):OFFSET($B29,0,MATCH(BY$6,$7:$7,)-1,1,1))</f>
        <v>0</v>
      </c>
      <c r="BZ29">
        <f ca="1">SUM(OFFSET($B29,-($B29-1),MATCH(BZ$6,$7:$7,)-1,1,1):OFFSET($B29,0,MATCH(BZ$6,$7:$7,)-1,1,1))</f>
        <v>0</v>
      </c>
      <c r="CA29">
        <f ca="1">SUM(OFFSET($B29,-($B29-1),MATCH(CA$6,$7:$7,)-1,1,1):OFFSET($B29,0,MATCH(CA$6,$7:$7,)-1,1,1))</f>
        <v>0</v>
      </c>
      <c r="CB29">
        <f ca="1">SUM(OFFSET($B29,-($B29-1),MATCH(CB$6,$7:$7,)-1,1,1):OFFSET($B29,0,MATCH(CB$6,$7:$7,)-1,1,1))</f>
        <v>0</v>
      </c>
      <c r="CC29">
        <f ca="1">SUM(OFFSET($B29,-($B29-1),MATCH(CC$6,$7:$7,)-1,1,1):OFFSET($B29,0,MATCH(CC$6,$7:$7,)-1,1,1))</f>
        <v>0</v>
      </c>
      <c r="CD29">
        <f ca="1">SUM(OFFSET($B29,-($B29-1),MATCH(CD$6,$7:$7,)-1,1,1):OFFSET($B29,0,MATCH(CD$6,$7:$7,)-1,1,1))</f>
        <v>0</v>
      </c>
      <c r="CE29">
        <f ca="1">SUM(OFFSET($B29,-($B29-1),MATCH(CE$6,$7:$7,)-1,1,1):OFFSET($B29,0,MATCH(CE$6,$7:$7,)-1,1,1))</f>
        <v>0</v>
      </c>
      <c r="CF29">
        <f ca="1">SUM(OFFSET($B29,-($B29-1),MATCH(CF$6,$7:$7,)-1,1,1):OFFSET($B29,0,MATCH(CF$6,$7:$7,)-1,1,1))</f>
        <v>0</v>
      </c>
      <c r="CG29">
        <f ca="1">SUM(OFFSET($B29,-($B29-1),MATCH(CG$6,$7:$7,)-1,1,1):OFFSET($B29,0,MATCH(CG$6,$7:$7,)-1,1,1))</f>
        <v>0</v>
      </c>
      <c r="CH29">
        <f ca="1">SUM(OFFSET($B29,-($B29-1),MATCH(CH$6,$7:$7,)-1,1,1):OFFSET($B29,0,MATCH(CH$6,$7:$7,)-1,1,1))</f>
        <v>0</v>
      </c>
      <c r="CJ29">
        <v>2926</v>
      </c>
      <c r="CK29" s="2">
        <v>1430</v>
      </c>
      <c r="CL29" s="2">
        <v>3322</v>
      </c>
      <c r="CM29" s="2">
        <v>154</v>
      </c>
      <c r="CN29" s="2">
        <v>638</v>
      </c>
      <c r="CO29" s="2">
        <f t="shared" ref="CO29:CS44" si="27">SUM(CJ18:CJ29)</f>
        <v>33732</v>
      </c>
      <c r="CP29" s="2">
        <f t="shared" si="27"/>
        <v>30418</v>
      </c>
      <c r="CQ29" s="2">
        <f t="shared" si="27"/>
        <v>55444</v>
      </c>
      <c r="CR29" s="2">
        <f t="shared" si="27"/>
        <v>2037</v>
      </c>
      <c r="CS29" s="2">
        <f t="shared" si="27"/>
        <v>6799</v>
      </c>
      <c r="CT29">
        <f ca="1">SUM(OFFSET($B29,-($B29-1),MATCH(CT$6,$7:$7,)-1,1,1):OFFSET($B29,0,MATCH(CT$6,$7:$7,)-1,1,1))</f>
        <v>8770</v>
      </c>
      <c r="CU29">
        <f ca="1">SUM(OFFSET($B29,-($B29-1),MATCH(CU$6,$7:$7,)-1,1,1):OFFSET($B29,0,MATCH(CU$6,$7:$7,)-1,1,1))</f>
        <v>18651</v>
      </c>
      <c r="CV29">
        <f ca="1">SUM(OFFSET($B29,-($B29-1),MATCH(CV$6,$7:$7,)-1,1,1):OFFSET($B29,0,MATCH(CV$6,$7:$7,)-1,1,1))</f>
        <v>900</v>
      </c>
      <c r="CW29">
        <f ca="1">SUM(OFFSET($B29,-($B29-1),MATCH(CW$6,$7:$7,)-1,1,1):OFFSET($B29,0,MATCH(CW$6,$7:$7,)-1,1,1))</f>
        <v>2504</v>
      </c>
      <c r="CX29">
        <f ca="1">SUM(OFFSET($B29,-($B29-1),MATCH(CX$6,$7:$7,)-1,1,1):OFFSET($B29,0,MATCH(CX$6,$7:$7,)-1,1,1))</f>
        <v>169227</v>
      </c>
    </row>
    <row r="30" spans="2:102">
      <c r="B30" s="38">
        <f t="shared" si="0"/>
        <v>6</v>
      </c>
      <c r="C30" s="37">
        <v>39326</v>
      </c>
      <c r="D30" s="156">
        <v>50139</v>
      </c>
      <c r="E30" s="155">
        <v>214</v>
      </c>
      <c r="F30" s="155">
        <v>63230</v>
      </c>
      <c r="G30" s="155">
        <f t="shared" si="20"/>
        <v>592360</v>
      </c>
      <c r="H30" s="155">
        <f t="shared" si="21"/>
        <v>2682</v>
      </c>
      <c r="I30" s="155">
        <f t="shared" si="22"/>
        <v>776658</v>
      </c>
      <c r="J30" s="155">
        <f ca="1">SUM(OFFSET($B30,-($B30-1),MATCH(J$6,$7:$7,)-1,1,1):OFFSET($B30,0,MATCH(J$6,$7:$7,)-1,1,1))</f>
        <v>1297</v>
      </c>
      <c r="K30" s="155">
        <f ca="1">SUM(OFFSET($B30,-($B30-1),MATCH(K$6,$7:$7,)-1,1,1):OFFSET($B30,0,MATCH(K$6,$7:$7,)-1,1,1))</f>
        <v>381246</v>
      </c>
      <c r="L30" s="155">
        <f ca="1">SUM(OFFSET($B30,-($B30-1),MATCH(L$6,$7:$7,)-1,1,1):OFFSET($B30,0,MATCH(L$6,$7:$7,)-1,1,1))</f>
        <v>3515333</v>
      </c>
      <c r="M30" s="48">
        <v>346488</v>
      </c>
      <c r="N30">
        <v>3737</v>
      </c>
      <c r="O30">
        <v>450780</v>
      </c>
      <c r="P30">
        <f t="shared" si="23"/>
        <v>4051754</v>
      </c>
      <c r="Q30">
        <f t="shared" si="24"/>
        <v>45501</v>
      </c>
      <c r="R30">
        <f t="shared" si="25"/>
        <v>5362601</v>
      </c>
      <c r="S30">
        <f ca="1">SUM(OFFSET($B30,-($B30-1),MATCH(S$6,$7:$7,)-1,1,1):OFFSET($B30,0,MATCH(S$6,$7:$7,)-1,1,1))</f>
        <v>22754</v>
      </c>
      <c r="T30">
        <f ca="1">SUM(OFFSET($B30,-($B30-1),MATCH(T$6,$7:$7,)-1,1,1):OFFSET($B30,0,MATCH(T$6,$7:$7,)-1,1,1))</f>
        <v>2698902</v>
      </c>
      <c r="U30">
        <f ca="1">SUM(OFFSET($B30,-($B30-1),MATCH(U$6,$7:$7,)-1,1,1):OFFSET($B30,0,MATCH(U$6,$7:$7,)-1,1,1))</f>
        <v>24157206</v>
      </c>
      <c r="V30" s="48"/>
      <c r="AR30" s="2">
        <f t="shared" si="8"/>
        <v>0</v>
      </c>
      <c r="AS30" s="2">
        <f t="shared" si="9"/>
        <v>0</v>
      </c>
      <c r="AT30" s="2">
        <f t="shared" si="10"/>
        <v>0</v>
      </c>
      <c r="AU30" s="2">
        <f t="shared" si="11"/>
        <v>0</v>
      </c>
      <c r="AV30" s="2">
        <f t="shared" si="12"/>
        <v>0</v>
      </c>
      <c r="AW30" s="2">
        <f t="shared" si="13"/>
        <v>0</v>
      </c>
      <c r="AX30" s="2">
        <f t="shared" si="14"/>
        <v>0</v>
      </c>
      <c r="AY30" s="2"/>
      <c r="AZ30" s="2"/>
      <c r="BA30" s="2"/>
      <c r="BB30" s="2"/>
      <c r="BC30" s="2"/>
      <c r="BD30" s="2"/>
      <c r="BE30" s="2"/>
      <c r="BF30" s="2"/>
      <c r="BG30" s="2"/>
      <c r="BH30" s="2"/>
      <c r="BI30" s="2"/>
      <c r="BJ30" s="2"/>
      <c r="BK30" s="2"/>
      <c r="BL30" s="2"/>
      <c r="BM30" s="2"/>
      <c r="BN30">
        <f ca="1">SUM(OFFSET($B30,-($B30-1),MATCH(BN$6,$7:$7,)-1,1,1):OFFSET($B30,0,MATCH(BN$6,$7:$7,)-1,1,1))</f>
        <v>0</v>
      </c>
      <c r="BO30">
        <f ca="1">SUM(OFFSET($B30,-($B30-1),MATCH(BO$6,$7:$7,)-1,1,1):OFFSET($B30,0,MATCH(BO$6,$7:$7,)-1,1,1))</f>
        <v>0</v>
      </c>
      <c r="BP30">
        <f ca="1">SUM(OFFSET($B30,-($B30-1),MATCH(BP$6,$7:$7,)-1,1,1):OFFSET($B30,0,MATCH(BP$6,$7:$7,)-1,1,1))</f>
        <v>0</v>
      </c>
      <c r="BQ30">
        <f ca="1">SUM(OFFSET($B30,-($B30-1),MATCH(BQ$6,$7:$7,)-1,1,1):OFFSET($B30,0,MATCH(BQ$6,$7:$7,)-1,1,1))</f>
        <v>0</v>
      </c>
      <c r="BR30">
        <f ca="1">SUM(OFFSET($B30,-($B30-1),MATCH(BR$6,$7:$7,)-1,1,1):OFFSET($B30,0,MATCH(BR$6,$7:$7,)-1,1,1))</f>
        <v>0</v>
      </c>
      <c r="BS30">
        <f ca="1">SUM(OFFSET($B30,-($B30-1),MATCH(BS$6,$7:$7,)-1,1,1):OFFSET($B30,0,MATCH(BS$6,$7:$7,)-1,1,1))</f>
        <v>0</v>
      </c>
      <c r="BT30">
        <f ca="1">SUM(OFFSET($B30,-($B30-1),MATCH(BT$6,$7:$7,)-1,1,1):OFFSET($B30,0,MATCH(BT$6,$7:$7,)-1,1,1))</f>
        <v>0</v>
      </c>
      <c r="BU30">
        <f ca="1">SUM(OFFSET($B30,-($B30-1),MATCH(BU$6,$7:$7,)-1,1,1):OFFSET($B30,0,MATCH(BU$6,$7:$7,)-1,1,1))</f>
        <v>0</v>
      </c>
      <c r="BV30">
        <f ca="1">SUM(OFFSET($B30,-($B30-1),MATCH(BV$6,$7:$7,)-1,1,1):OFFSET($B30,0,MATCH(BV$6,$7:$7,)-1,1,1))</f>
        <v>0</v>
      </c>
      <c r="BW30">
        <f ca="1">SUM(OFFSET($B30,-($B30-1),MATCH(BW$6,$7:$7,)-1,1,1):OFFSET($B30,0,MATCH(BW$6,$7:$7,)-1,1,1))</f>
        <v>0</v>
      </c>
      <c r="BX30">
        <f ca="1">SUM(OFFSET($B30,-($B30-1),MATCH(BX$6,$7:$7,)-1,1,1):OFFSET($B30,0,MATCH(BX$6,$7:$7,)-1,1,1))</f>
        <v>0</v>
      </c>
      <c r="BY30">
        <f ca="1">SUM(OFFSET($B30,-($B30-1),MATCH(BY$6,$7:$7,)-1,1,1):OFFSET($B30,0,MATCH(BY$6,$7:$7,)-1,1,1))</f>
        <v>0</v>
      </c>
      <c r="BZ30">
        <f ca="1">SUM(OFFSET($B30,-($B30-1),MATCH(BZ$6,$7:$7,)-1,1,1):OFFSET($B30,0,MATCH(BZ$6,$7:$7,)-1,1,1))</f>
        <v>0</v>
      </c>
      <c r="CA30">
        <f ca="1">SUM(OFFSET($B30,-($B30-1),MATCH(CA$6,$7:$7,)-1,1,1):OFFSET($B30,0,MATCH(CA$6,$7:$7,)-1,1,1))</f>
        <v>0</v>
      </c>
      <c r="CB30">
        <f ca="1">SUM(OFFSET($B30,-($B30-1),MATCH(CB$6,$7:$7,)-1,1,1):OFFSET($B30,0,MATCH(CB$6,$7:$7,)-1,1,1))</f>
        <v>0</v>
      </c>
      <c r="CC30">
        <f ca="1">SUM(OFFSET($B30,-($B30-1),MATCH(CC$6,$7:$7,)-1,1,1):OFFSET($B30,0,MATCH(CC$6,$7:$7,)-1,1,1))</f>
        <v>0</v>
      </c>
      <c r="CD30">
        <f ca="1">SUM(OFFSET($B30,-($B30-1),MATCH(CD$6,$7:$7,)-1,1,1):OFFSET($B30,0,MATCH(CD$6,$7:$7,)-1,1,1))</f>
        <v>0</v>
      </c>
      <c r="CE30">
        <f ca="1">SUM(OFFSET($B30,-($B30-1),MATCH(CE$6,$7:$7,)-1,1,1):OFFSET($B30,0,MATCH(CE$6,$7:$7,)-1,1,1))</f>
        <v>0</v>
      </c>
      <c r="CF30">
        <f ca="1">SUM(OFFSET($B30,-($B30-1),MATCH(CF$6,$7:$7,)-1,1,1):OFFSET($B30,0,MATCH(CF$6,$7:$7,)-1,1,1))</f>
        <v>0</v>
      </c>
      <c r="CG30">
        <f ca="1">SUM(OFFSET($B30,-($B30-1),MATCH(CG$6,$7:$7,)-1,1,1):OFFSET($B30,0,MATCH(CG$6,$7:$7,)-1,1,1))</f>
        <v>0</v>
      </c>
      <c r="CH30">
        <f ca="1">SUM(OFFSET($B30,-($B30-1),MATCH(CH$6,$7:$7,)-1,1,1):OFFSET($B30,0,MATCH(CH$6,$7:$7,)-1,1,1))</f>
        <v>0</v>
      </c>
      <c r="CJ30">
        <v>2898</v>
      </c>
      <c r="CK30" s="2">
        <v>2438</v>
      </c>
      <c r="CL30" s="2">
        <v>3358</v>
      </c>
      <c r="CM30" s="2">
        <v>230</v>
      </c>
      <c r="CN30" s="2">
        <v>552</v>
      </c>
      <c r="CO30" s="2">
        <f t="shared" ref="CO30:CO45" si="28">SUM(CJ19:CJ30)</f>
        <v>33753</v>
      </c>
      <c r="CP30" s="2">
        <f t="shared" si="27"/>
        <v>30756</v>
      </c>
      <c r="CQ30" s="2">
        <f t="shared" si="27"/>
        <v>55295</v>
      </c>
      <c r="CR30" s="2">
        <f t="shared" si="27"/>
        <v>2078</v>
      </c>
      <c r="CS30" s="2">
        <f t="shared" si="27"/>
        <v>6742</v>
      </c>
      <c r="CT30">
        <f ca="1">SUM(OFFSET($B30,-($B30-1),MATCH(CT$6,$7:$7,)-1,1,1):OFFSET($B30,0,MATCH(CT$6,$7:$7,)-1,1,1))</f>
        <v>11208</v>
      </c>
      <c r="CU30">
        <f ca="1">SUM(OFFSET($B30,-($B30-1),MATCH(CU$6,$7:$7,)-1,1,1):OFFSET($B30,0,MATCH(CU$6,$7:$7,)-1,1,1))</f>
        <v>22009</v>
      </c>
      <c r="CV30">
        <f ca="1">SUM(OFFSET($B30,-($B30-1),MATCH(CV$6,$7:$7,)-1,1,1):OFFSET($B30,0,MATCH(CV$6,$7:$7,)-1,1,1))</f>
        <v>1130</v>
      </c>
      <c r="CW30">
        <f ca="1">SUM(OFFSET($B30,-($B30-1),MATCH(CW$6,$7:$7,)-1,1,1):OFFSET($B30,0,MATCH(CW$6,$7:$7,)-1,1,1))</f>
        <v>3056</v>
      </c>
      <c r="CX30">
        <f ca="1">SUM(OFFSET($B30,-($B30-1),MATCH(CX$6,$7:$7,)-1,1,1):OFFSET($B30,0,MATCH(CX$6,$7:$7,)-1,1,1))</f>
        <v>202980</v>
      </c>
    </row>
    <row r="31" spans="2:102">
      <c r="B31" s="38">
        <f t="shared" si="0"/>
        <v>7</v>
      </c>
      <c r="C31" s="37">
        <v>39356</v>
      </c>
      <c r="D31" s="156">
        <v>53319</v>
      </c>
      <c r="E31" s="155">
        <v>216</v>
      </c>
      <c r="F31" s="155">
        <v>63130</v>
      </c>
      <c r="G31" s="155">
        <f t="shared" si="20"/>
        <v>593669</v>
      </c>
      <c r="H31" s="155">
        <f t="shared" si="21"/>
        <v>2643</v>
      </c>
      <c r="I31" s="155">
        <f t="shared" si="22"/>
        <v>771234</v>
      </c>
      <c r="J31" s="155">
        <f ca="1">SUM(OFFSET($B31,-($B31-1),MATCH(J$6,$7:$7,)-1,1,1):OFFSET($B31,0,MATCH(J$6,$7:$7,)-1,1,1))</f>
        <v>1513</v>
      </c>
      <c r="K31" s="155">
        <f ca="1">SUM(OFFSET($B31,-($B31-1),MATCH(K$6,$7:$7,)-1,1,1):OFFSET($B31,0,MATCH(K$6,$7:$7,)-1,1,1))</f>
        <v>444376</v>
      </c>
      <c r="L31" s="155">
        <f ca="1">SUM(OFFSET($B31,-($B31-1),MATCH(L$6,$7:$7,)-1,1,1):OFFSET($B31,0,MATCH(L$6,$7:$7,)-1,1,1))</f>
        <v>4109002</v>
      </c>
      <c r="M31" s="48">
        <v>347165</v>
      </c>
      <c r="N31">
        <v>3841</v>
      </c>
      <c r="O31">
        <v>465955</v>
      </c>
      <c r="P31">
        <f t="shared" si="23"/>
        <v>4061829</v>
      </c>
      <c r="Q31">
        <f t="shared" si="24"/>
        <v>45519</v>
      </c>
      <c r="R31">
        <f t="shared" si="25"/>
        <v>5372258</v>
      </c>
      <c r="S31">
        <f ca="1">SUM(OFFSET($B31,-($B31-1),MATCH(S$6,$7:$7,)-1,1,1):OFFSET($B31,0,MATCH(S$6,$7:$7,)-1,1,1))</f>
        <v>26595</v>
      </c>
      <c r="T31">
        <f ca="1">SUM(OFFSET($B31,-($B31-1),MATCH(T$6,$7:$7,)-1,1,1):OFFSET($B31,0,MATCH(T$6,$7:$7,)-1,1,1))</f>
        <v>3164857</v>
      </c>
      <c r="U31">
        <f ca="1">SUM(OFFSET($B31,-($B31-1),MATCH(U$6,$7:$7,)-1,1,1):OFFSET($B31,0,MATCH(U$6,$7:$7,)-1,1,1))</f>
        <v>28219035</v>
      </c>
      <c r="V31" s="48"/>
      <c r="AR31" s="2">
        <f t="shared" si="8"/>
        <v>0</v>
      </c>
      <c r="AS31" s="2">
        <f t="shared" si="9"/>
        <v>0</v>
      </c>
      <c r="AT31" s="2">
        <f t="shared" si="10"/>
        <v>0</v>
      </c>
      <c r="AU31" s="2">
        <f t="shared" si="11"/>
        <v>0</v>
      </c>
      <c r="AV31" s="2">
        <f t="shared" si="12"/>
        <v>0</v>
      </c>
      <c r="AW31" s="2">
        <f t="shared" si="13"/>
        <v>0</v>
      </c>
      <c r="AX31" s="2">
        <f t="shared" si="14"/>
        <v>0</v>
      </c>
      <c r="AY31" s="2"/>
      <c r="AZ31" s="2"/>
      <c r="BA31" s="2"/>
      <c r="BB31" s="2"/>
      <c r="BC31" s="2"/>
      <c r="BD31" s="2"/>
      <c r="BE31" s="2"/>
      <c r="BF31" s="2"/>
      <c r="BG31" s="2"/>
      <c r="BH31" s="2"/>
      <c r="BI31" s="2"/>
      <c r="BJ31" s="2"/>
      <c r="BK31" s="2"/>
      <c r="BL31" s="2"/>
      <c r="BM31" s="2"/>
      <c r="BN31">
        <f ca="1">SUM(OFFSET($B31,-($B31-1),MATCH(BN$6,$7:$7,)-1,1,1):OFFSET($B31,0,MATCH(BN$6,$7:$7,)-1,1,1))</f>
        <v>0</v>
      </c>
      <c r="BO31">
        <f ca="1">SUM(OFFSET($B31,-($B31-1),MATCH(BO$6,$7:$7,)-1,1,1):OFFSET($B31,0,MATCH(BO$6,$7:$7,)-1,1,1))</f>
        <v>0</v>
      </c>
      <c r="BP31">
        <f ca="1">SUM(OFFSET($B31,-($B31-1),MATCH(BP$6,$7:$7,)-1,1,1):OFFSET($B31,0,MATCH(BP$6,$7:$7,)-1,1,1))</f>
        <v>0</v>
      </c>
      <c r="BQ31">
        <f ca="1">SUM(OFFSET($B31,-($B31-1),MATCH(BQ$6,$7:$7,)-1,1,1):OFFSET($B31,0,MATCH(BQ$6,$7:$7,)-1,1,1))</f>
        <v>0</v>
      </c>
      <c r="BR31">
        <f ca="1">SUM(OFFSET($B31,-($B31-1),MATCH(BR$6,$7:$7,)-1,1,1):OFFSET($B31,0,MATCH(BR$6,$7:$7,)-1,1,1))</f>
        <v>0</v>
      </c>
      <c r="BS31">
        <f ca="1">SUM(OFFSET($B31,-($B31-1),MATCH(BS$6,$7:$7,)-1,1,1):OFFSET($B31,0,MATCH(BS$6,$7:$7,)-1,1,1))</f>
        <v>0</v>
      </c>
      <c r="BT31">
        <f ca="1">SUM(OFFSET($B31,-($B31-1),MATCH(BT$6,$7:$7,)-1,1,1):OFFSET($B31,0,MATCH(BT$6,$7:$7,)-1,1,1))</f>
        <v>0</v>
      </c>
      <c r="BU31">
        <f ca="1">SUM(OFFSET($B31,-($B31-1),MATCH(BU$6,$7:$7,)-1,1,1):OFFSET($B31,0,MATCH(BU$6,$7:$7,)-1,1,1))</f>
        <v>0</v>
      </c>
      <c r="BV31">
        <f ca="1">SUM(OFFSET($B31,-($B31-1),MATCH(BV$6,$7:$7,)-1,1,1):OFFSET($B31,0,MATCH(BV$6,$7:$7,)-1,1,1))</f>
        <v>0</v>
      </c>
      <c r="BW31">
        <f ca="1">SUM(OFFSET($B31,-($B31-1),MATCH(BW$6,$7:$7,)-1,1,1):OFFSET($B31,0,MATCH(BW$6,$7:$7,)-1,1,1))</f>
        <v>0</v>
      </c>
      <c r="BX31">
        <f ca="1">SUM(OFFSET($B31,-($B31-1),MATCH(BX$6,$7:$7,)-1,1,1):OFFSET($B31,0,MATCH(BX$6,$7:$7,)-1,1,1))</f>
        <v>0</v>
      </c>
      <c r="BY31">
        <f ca="1">SUM(OFFSET($B31,-($B31-1),MATCH(BY$6,$7:$7,)-1,1,1):OFFSET($B31,0,MATCH(BY$6,$7:$7,)-1,1,1))</f>
        <v>0</v>
      </c>
      <c r="BZ31">
        <f ca="1">SUM(OFFSET($B31,-($B31-1),MATCH(BZ$6,$7:$7,)-1,1,1):OFFSET($B31,0,MATCH(BZ$6,$7:$7,)-1,1,1))</f>
        <v>0</v>
      </c>
      <c r="CA31">
        <f ca="1">SUM(OFFSET($B31,-($B31-1),MATCH(CA$6,$7:$7,)-1,1,1):OFFSET($B31,0,MATCH(CA$6,$7:$7,)-1,1,1))</f>
        <v>0</v>
      </c>
      <c r="CB31">
        <f ca="1">SUM(OFFSET($B31,-($B31-1),MATCH(CB$6,$7:$7,)-1,1,1):OFFSET($B31,0,MATCH(CB$6,$7:$7,)-1,1,1))</f>
        <v>0</v>
      </c>
      <c r="CC31">
        <f ca="1">SUM(OFFSET($B31,-($B31-1),MATCH(CC$6,$7:$7,)-1,1,1):OFFSET($B31,0,MATCH(CC$6,$7:$7,)-1,1,1))</f>
        <v>0</v>
      </c>
      <c r="CD31">
        <f ca="1">SUM(OFFSET($B31,-($B31-1),MATCH(CD$6,$7:$7,)-1,1,1):OFFSET($B31,0,MATCH(CD$6,$7:$7,)-1,1,1))</f>
        <v>0</v>
      </c>
      <c r="CE31">
        <f ca="1">SUM(OFFSET($B31,-($B31-1),MATCH(CE$6,$7:$7,)-1,1,1):OFFSET($B31,0,MATCH(CE$6,$7:$7,)-1,1,1))</f>
        <v>0</v>
      </c>
      <c r="CF31">
        <f ca="1">SUM(OFFSET($B31,-($B31-1),MATCH(CF$6,$7:$7,)-1,1,1):OFFSET($B31,0,MATCH(CF$6,$7:$7,)-1,1,1))</f>
        <v>0</v>
      </c>
      <c r="CG31">
        <f ca="1">SUM(OFFSET($B31,-($B31-1),MATCH(CG$6,$7:$7,)-1,1,1):OFFSET($B31,0,MATCH(CG$6,$7:$7,)-1,1,1))</f>
        <v>0</v>
      </c>
      <c r="CH31">
        <f ca="1">SUM(OFFSET($B31,-($B31-1),MATCH(CH$6,$7:$7,)-1,1,1):OFFSET($B31,0,MATCH(CH$6,$7:$7,)-1,1,1))</f>
        <v>0</v>
      </c>
      <c r="CJ31">
        <v>2990</v>
      </c>
      <c r="CK31" s="2">
        <v>1909</v>
      </c>
      <c r="CL31" s="2">
        <v>3795</v>
      </c>
      <c r="CM31" s="2">
        <v>92</v>
      </c>
      <c r="CN31" s="2">
        <v>552</v>
      </c>
      <c r="CO31" s="2">
        <f t="shared" si="28"/>
        <v>33377</v>
      </c>
      <c r="CP31" s="2">
        <f t="shared" si="27"/>
        <v>30575</v>
      </c>
      <c r="CQ31" s="2">
        <f t="shared" si="27"/>
        <v>55526</v>
      </c>
      <c r="CR31" s="2">
        <f t="shared" si="27"/>
        <v>2126</v>
      </c>
      <c r="CS31" s="2">
        <f t="shared" si="27"/>
        <v>6744</v>
      </c>
      <c r="CT31">
        <f ca="1">SUM(OFFSET($B31,-($B31-1),MATCH(CT$6,$7:$7,)-1,1,1):OFFSET($B31,0,MATCH(CT$6,$7:$7,)-1,1,1))</f>
        <v>13117</v>
      </c>
      <c r="CU31">
        <f ca="1">SUM(OFFSET($B31,-($B31-1),MATCH(CU$6,$7:$7,)-1,1,1):OFFSET($B31,0,MATCH(CU$6,$7:$7,)-1,1,1))</f>
        <v>25804</v>
      </c>
      <c r="CV31">
        <f ca="1">SUM(OFFSET($B31,-($B31-1),MATCH(CV$6,$7:$7,)-1,1,1):OFFSET($B31,0,MATCH(CV$6,$7:$7,)-1,1,1))</f>
        <v>1222</v>
      </c>
      <c r="CW31">
        <f ca="1">SUM(OFFSET($B31,-($B31-1),MATCH(CW$6,$7:$7,)-1,1,1):OFFSET($B31,0,MATCH(CW$6,$7:$7,)-1,1,1))</f>
        <v>3608</v>
      </c>
      <c r="CX31">
        <f ca="1">SUM(OFFSET($B31,-($B31-1),MATCH(CX$6,$7:$7,)-1,1,1):OFFSET($B31,0,MATCH(CX$6,$7:$7,)-1,1,1))</f>
        <v>236357</v>
      </c>
    </row>
    <row r="32" spans="2:102">
      <c r="B32" s="38">
        <f t="shared" si="0"/>
        <v>8</v>
      </c>
      <c r="C32" s="37">
        <v>39387</v>
      </c>
      <c r="D32" s="156">
        <v>49198</v>
      </c>
      <c r="E32" s="155">
        <v>216</v>
      </c>
      <c r="F32" s="155">
        <v>61432</v>
      </c>
      <c r="G32" s="155">
        <f t="shared" si="20"/>
        <v>593509</v>
      </c>
      <c r="H32" s="155">
        <f t="shared" si="21"/>
        <v>2637</v>
      </c>
      <c r="I32" s="155">
        <f t="shared" si="22"/>
        <v>767020</v>
      </c>
      <c r="J32" s="155">
        <f ca="1">SUM(OFFSET($B32,-($B32-1),MATCH(J$6,$7:$7,)-1,1,1):OFFSET($B32,0,MATCH(J$6,$7:$7,)-1,1,1))</f>
        <v>1729</v>
      </c>
      <c r="K32" s="155">
        <f ca="1">SUM(OFFSET($B32,-($B32-1),MATCH(K$6,$7:$7,)-1,1,1):OFFSET($B32,0,MATCH(K$6,$7:$7,)-1,1,1))</f>
        <v>505808</v>
      </c>
      <c r="L32" s="155">
        <f ca="1">SUM(OFFSET($B32,-($B32-1),MATCH(L$6,$7:$7,)-1,1,1):OFFSET($B32,0,MATCH(L$6,$7:$7,)-1,1,1))</f>
        <v>4702511</v>
      </c>
      <c r="M32" s="48">
        <v>403474</v>
      </c>
      <c r="N32">
        <v>4053</v>
      </c>
      <c r="O32">
        <v>531845</v>
      </c>
      <c r="P32">
        <f t="shared" si="23"/>
        <v>4114240</v>
      </c>
      <c r="Q32">
        <f t="shared" si="24"/>
        <v>45727</v>
      </c>
      <c r="R32">
        <f t="shared" si="25"/>
        <v>5441679</v>
      </c>
      <c r="S32">
        <f ca="1">SUM(OFFSET($B32,-($B32-1),MATCH(S$6,$7:$7,)-1,1,1):OFFSET($B32,0,MATCH(S$6,$7:$7,)-1,1,1))</f>
        <v>30648</v>
      </c>
      <c r="T32">
        <f ca="1">SUM(OFFSET($B32,-($B32-1),MATCH(T$6,$7:$7,)-1,1,1):OFFSET($B32,0,MATCH(T$6,$7:$7,)-1,1,1))</f>
        <v>3696702</v>
      </c>
      <c r="U32">
        <f ca="1">SUM(OFFSET($B32,-($B32-1),MATCH(U$6,$7:$7,)-1,1,1):OFFSET($B32,0,MATCH(U$6,$7:$7,)-1,1,1))</f>
        <v>32333275</v>
      </c>
      <c r="V32" s="48"/>
      <c r="AR32" s="2">
        <f t="shared" si="8"/>
        <v>0</v>
      </c>
      <c r="AS32" s="2">
        <f t="shared" si="9"/>
        <v>0</v>
      </c>
      <c r="AT32" s="2">
        <f t="shared" si="10"/>
        <v>0</v>
      </c>
      <c r="AU32" s="2">
        <f t="shared" si="11"/>
        <v>0</v>
      </c>
      <c r="AV32" s="2">
        <f t="shared" si="12"/>
        <v>0</v>
      </c>
      <c r="AW32" s="2">
        <f t="shared" si="13"/>
        <v>0</v>
      </c>
      <c r="AX32" s="2">
        <f t="shared" si="14"/>
        <v>0</v>
      </c>
      <c r="AY32" s="2"/>
      <c r="AZ32" s="2"/>
      <c r="BA32" s="2"/>
      <c r="BB32" s="2"/>
      <c r="BC32" s="2"/>
      <c r="BD32" s="2"/>
      <c r="BE32" s="2"/>
      <c r="BF32" s="2"/>
      <c r="BG32" s="2"/>
      <c r="BH32" s="2"/>
      <c r="BI32" s="2"/>
      <c r="BJ32" s="2"/>
      <c r="BK32" s="2"/>
      <c r="BL32" s="2"/>
      <c r="BM32" s="2"/>
      <c r="BN32">
        <f ca="1">SUM(OFFSET($B32,-($B32-1),MATCH(BN$6,$7:$7,)-1,1,1):OFFSET($B32,0,MATCH(BN$6,$7:$7,)-1,1,1))</f>
        <v>0</v>
      </c>
      <c r="BO32">
        <f ca="1">SUM(OFFSET($B32,-($B32-1),MATCH(BO$6,$7:$7,)-1,1,1):OFFSET($B32,0,MATCH(BO$6,$7:$7,)-1,1,1))</f>
        <v>0</v>
      </c>
      <c r="BP32">
        <f ca="1">SUM(OFFSET($B32,-($B32-1),MATCH(BP$6,$7:$7,)-1,1,1):OFFSET($B32,0,MATCH(BP$6,$7:$7,)-1,1,1))</f>
        <v>0</v>
      </c>
      <c r="BQ32">
        <f ca="1">SUM(OFFSET($B32,-($B32-1),MATCH(BQ$6,$7:$7,)-1,1,1):OFFSET($B32,0,MATCH(BQ$6,$7:$7,)-1,1,1))</f>
        <v>0</v>
      </c>
      <c r="BR32">
        <f ca="1">SUM(OFFSET($B32,-($B32-1),MATCH(BR$6,$7:$7,)-1,1,1):OFFSET($B32,0,MATCH(BR$6,$7:$7,)-1,1,1))</f>
        <v>0</v>
      </c>
      <c r="BS32">
        <f ca="1">SUM(OFFSET($B32,-($B32-1),MATCH(BS$6,$7:$7,)-1,1,1):OFFSET($B32,0,MATCH(BS$6,$7:$7,)-1,1,1))</f>
        <v>0</v>
      </c>
      <c r="BT32">
        <f ca="1">SUM(OFFSET($B32,-($B32-1),MATCH(BT$6,$7:$7,)-1,1,1):OFFSET($B32,0,MATCH(BT$6,$7:$7,)-1,1,1))</f>
        <v>0</v>
      </c>
      <c r="BU32">
        <f ca="1">SUM(OFFSET($B32,-($B32-1),MATCH(BU$6,$7:$7,)-1,1,1):OFFSET($B32,0,MATCH(BU$6,$7:$7,)-1,1,1))</f>
        <v>0</v>
      </c>
      <c r="BV32">
        <f ca="1">SUM(OFFSET($B32,-($B32-1),MATCH(BV$6,$7:$7,)-1,1,1):OFFSET($B32,0,MATCH(BV$6,$7:$7,)-1,1,1))</f>
        <v>0</v>
      </c>
      <c r="BW32">
        <f ca="1">SUM(OFFSET($B32,-($B32-1),MATCH(BW$6,$7:$7,)-1,1,1):OFFSET($B32,0,MATCH(BW$6,$7:$7,)-1,1,1))</f>
        <v>0</v>
      </c>
      <c r="BX32">
        <f ca="1">SUM(OFFSET($B32,-($B32-1),MATCH(BX$6,$7:$7,)-1,1,1):OFFSET($B32,0,MATCH(BX$6,$7:$7,)-1,1,1))</f>
        <v>0</v>
      </c>
      <c r="BY32">
        <f ca="1">SUM(OFFSET($B32,-($B32-1),MATCH(BY$6,$7:$7,)-1,1,1):OFFSET($B32,0,MATCH(BY$6,$7:$7,)-1,1,1))</f>
        <v>0</v>
      </c>
      <c r="BZ32">
        <f ca="1">SUM(OFFSET($B32,-($B32-1),MATCH(BZ$6,$7:$7,)-1,1,1):OFFSET($B32,0,MATCH(BZ$6,$7:$7,)-1,1,1))</f>
        <v>0</v>
      </c>
      <c r="CA32">
        <f ca="1">SUM(OFFSET($B32,-($B32-1),MATCH(CA$6,$7:$7,)-1,1,1):OFFSET($B32,0,MATCH(CA$6,$7:$7,)-1,1,1))</f>
        <v>0</v>
      </c>
      <c r="CB32">
        <f ca="1">SUM(OFFSET($B32,-($B32-1),MATCH(CB$6,$7:$7,)-1,1,1):OFFSET($B32,0,MATCH(CB$6,$7:$7,)-1,1,1))</f>
        <v>0</v>
      </c>
      <c r="CC32">
        <f ca="1">SUM(OFFSET($B32,-($B32-1),MATCH(CC$6,$7:$7,)-1,1,1):OFFSET($B32,0,MATCH(CC$6,$7:$7,)-1,1,1))</f>
        <v>0</v>
      </c>
      <c r="CD32">
        <f ca="1">SUM(OFFSET($B32,-($B32-1),MATCH(CD$6,$7:$7,)-1,1,1):OFFSET($B32,0,MATCH(CD$6,$7:$7,)-1,1,1))</f>
        <v>0</v>
      </c>
      <c r="CE32">
        <f ca="1">SUM(OFFSET($B32,-($B32-1),MATCH(CE$6,$7:$7,)-1,1,1):OFFSET($B32,0,MATCH(CE$6,$7:$7,)-1,1,1))</f>
        <v>0</v>
      </c>
      <c r="CF32">
        <f ca="1">SUM(OFFSET($B32,-($B32-1),MATCH(CF$6,$7:$7,)-1,1,1):OFFSET($B32,0,MATCH(CF$6,$7:$7,)-1,1,1))</f>
        <v>0</v>
      </c>
      <c r="CG32">
        <f ca="1">SUM(OFFSET($B32,-($B32-1),MATCH(CG$6,$7:$7,)-1,1,1):OFFSET($B32,0,MATCH(CG$6,$7:$7,)-1,1,1))</f>
        <v>0</v>
      </c>
      <c r="CH32">
        <f ca="1">SUM(OFFSET($B32,-($B32-1),MATCH(CH$6,$7:$7,)-1,1,1):OFFSET($B32,0,MATCH(CH$6,$7:$7,)-1,1,1))</f>
        <v>0</v>
      </c>
      <c r="CJ32">
        <v>2976</v>
      </c>
      <c r="CK32" s="2">
        <v>2688</v>
      </c>
      <c r="CL32" s="2">
        <v>4056</v>
      </c>
      <c r="CM32" s="2">
        <v>96</v>
      </c>
      <c r="CN32" s="2">
        <v>480</v>
      </c>
      <c r="CO32" s="2">
        <f t="shared" si="28"/>
        <v>32701</v>
      </c>
      <c r="CP32" s="2">
        <f t="shared" si="27"/>
        <v>30513</v>
      </c>
      <c r="CQ32" s="2">
        <f t="shared" si="27"/>
        <v>55248</v>
      </c>
      <c r="CR32" s="2">
        <f t="shared" si="27"/>
        <v>2112</v>
      </c>
      <c r="CS32" s="2">
        <f t="shared" si="27"/>
        <v>6652</v>
      </c>
      <c r="CT32">
        <f ca="1">SUM(OFFSET($B32,-($B32-1),MATCH(CT$6,$7:$7,)-1,1,1):OFFSET($B32,0,MATCH(CT$6,$7:$7,)-1,1,1))</f>
        <v>15805</v>
      </c>
      <c r="CU32">
        <f ca="1">SUM(OFFSET($B32,-($B32-1),MATCH(CU$6,$7:$7,)-1,1,1):OFFSET($B32,0,MATCH(CU$6,$7:$7,)-1,1,1))</f>
        <v>29860</v>
      </c>
      <c r="CV32">
        <f ca="1">SUM(OFFSET($B32,-($B32-1),MATCH(CV$6,$7:$7,)-1,1,1):OFFSET($B32,0,MATCH(CV$6,$7:$7,)-1,1,1))</f>
        <v>1318</v>
      </c>
      <c r="CW32">
        <f ca="1">SUM(OFFSET($B32,-($B32-1),MATCH(CW$6,$7:$7,)-1,1,1):OFFSET($B32,0,MATCH(CW$6,$7:$7,)-1,1,1))</f>
        <v>4088</v>
      </c>
      <c r="CX32">
        <f ca="1">SUM(OFFSET($B32,-($B32-1),MATCH(CX$6,$7:$7,)-1,1,1):OFFSET($B32,0,MATCH(CX$6,$7:$7,)-1,1,1))</f>
        <v>269058</v>
      </c>
    </row>
    <row r="33" spans="2:102">
      <c r="B33" s="38">
        <f t="shared" si="0"/>
        <v>9</v>
      </c>
      <c r="C33" s="37">
        <v>39417</v>
      </c>
      <c r="D33" s="156">
        <v>53935</v>
      </c>
      <c r="E33" s="155">
        <v>233</v>
      </c>
      <c r="F33" s="155">
        <v>67196</v>
      </c>
      <c r="G33" s="155">
        <f t="shared" si="20"/>
        <v>594894</v>
      </c>
      <c r="H33" s="155">
        <f t="shared" si="21"/>
        <v>2634</v>
      </c>
      <c r="I33" s="155">
        <f t="shared" si="22"/>
        <v>766034</v>
      </c>
      <c r="J33" s="155">
        <f ca="1">SUM(OFFSET($B33,-($B33-1),MATCH(J$6,$7:$7,)-1,1,1):OFFSET($B33,0,MATCH(J$6,$7:$7,)-1,1,1))</f>
        <v>1962</v>
      </c>
      <c r="K33" s="155">
        <f ca="1">SUM(OFFSET($B33,-($B33-1),MATCH(K$6,$7:$7,)-1,1,1):OFFSET($B33,0,MATCH(K$6,$7:$7,)-1,1,1))</f>
        <v>573004</v>
      </c>
      <c r="L33" s="155">
        <f ca="1">SUM(OFFSET($B33,-($B33-1),MATCH(L$6,$7:$7,)-1,1,1):OFFSET($B33,0,MATCH(L$6,$7:$7,)-1,1,1))</f>
        <v>5297405</v>
      </c>
      <c r="M33" s="48">
        <v>395149</v>
      </c>
      <c r="N33">
        <v>4018</v>
      </c>
      <c r="O33">
        <v>539921</v>
      </c>
      <c r="P33">
        <f t="shared" si="23"/>
        <v>4178409</v>
      </c>
      <c r="Q33">
        <f t="shared" si="24"/>
        <v>45973</v>
      </c>
      <c r="R33">
        <f t="shared" si="25"/>
        <v>5542368</v>
      </c>
      <c r="S33">
        <f ca="1">SUM(OFFSET($B33,-($B33-1),MATCH(S$6,$7:$7,)-1,1,1):OFFSET($B33,0,MATCH(S$6,$7:$7,)-1,1,1))</f>
        <v>34666</v>
      </c>
      <c r="T33">
        <f ca="1">SUM(OFFSET($B33,-($B33-1),MATCH(T$6,$7:$7,)-1,1,1):OFFSET($B33,0,MATCH(T$6,$7:$7,)-1,1,1))</f>
        <v>4236623</v>
      </c>
      <c r="U33">
        <f ca="1">SUM(OFFSET($B33,-($B33-1),MATCH(U$6,$7:$7,)-1,1,1):OFFSET($B33,0,MATCH(U$6,$7:$7,)-1,1,1))</f>
        <v>36511684</v>
      </c>
      <c r="V33" s="48">
        <v>722</v>
      </c>
      <c r="W33">
        <v>14126</v>
      </c>
      <c r="X33">
        <v>1729</v>
      </c>
      <c r="Y33">
        <v>10102</v>
      </c>
      <c r="Z33">
        <v>947</v>
      </c>
      <c r="AA33">
        <v>0</v>
      </c>
      <c r="AB33">
        <v>552</v>
      </c>
      <c r="AR33" s="2">
        <f t="shared" si="8"/>
        <v>722</v>
      </c>
      <c r="AS33" s="2">
        <f t="shared" si="9"/>
        <v>14126</v>
      </c>
      <c r="AT33" s="2">
        <f t="shared" si="10"/>
        <v>1729</v>
      </c>
      <c r="AU33" s="2">
        <f t="shared" si="11"/>
        <v>10102</v>
      </c>
      <c r="AV33" s="2">
        <f t="shared" si="12"/>
        <v>947</v>
      </c>
      <c r="AW33" s="2">
        <f t="shared" si="13"/>
        <v>0</v>
      </c>
      <c r="AX33" s="2">
        <f t="shared" si="14"/>
        <v>552</v>
      </c>
      <c r="AY33" s="2"/>
      <c r="AZ33" s="2"/>
      <c r="BA33" s="2"/>
      <c r="BB33" s="2"/>
      <c r="BC33" s="2"/>
      <c r="BD33" s="2"/>
      <c r="BE33" s="2"/>
      <c r="BF33" s="2"/>
      <c r="BG33" s="2"/>
      <c r="BH33" s="2"/>
      <c r="BI33" s="2"/>
      <c r="BJ33" s="2"/>
      <c r="BK33" s="2"/>
      <c r="BL33" s="2"/>
      <c r="BM33" s="2"/>
      <c r="BN33">
        <f ca="1">SUM(OFFSET($B33,-($B33-1),MATCH(BN$6,$7:$7,)-1,1,1):OFFSET($B33,0,MATCH(BN$6,$7:$7,)-1,1,1))</f>
        <v>14126</v>
      </c>
      <c r="BO33">
        <f ca="1">SUM(OFFSET($B33,-($B33-1),MATCH(BO$6,$7:$7,)-1,1,1):OFFSET($B33,0,MATCH(BO$6,$7:$7,)-1,1,1))</f>
        <v>1729</v>
      </c>
      <c r="BP33">
        <f ca="1">SUM(OFFSET($B33,-($B33-1),MATCH(BP$6,$7:$7,)-1,1,1):OFFSET($B33,0,MATCH(BP$6,$7:$7,)-1,1,1))</f>
        <v>10102</v>
      </c>
      <c r="BQ33">
        <f ca="1">SUM(OFFSET($B33,-($B33-1),MATCH(BQ$6,$7:$7,)-1,1,1):OFFSET($B33,0,MATCH(BQ$6,$7:$7,)-1,1,1))</f>
        <v>947</v>
      </c>
      <c r="BR33">
        <f ca="1">SUM(OFFSET($B33,-($B33-1),MATCH(BR$6,$7:$7,)-1,1,1):OFFSET($B33,0,MATCH(BR$6,$7:$7,)-1,1,1))</f>
        <v>0</v>
      </c>
      <c r="BS33">
        <f ca="1">SUM(OFFSET($B33,-($B33-1),MATCH(BS$6,$7:$7,)-1,1,1):OFFSET($B33,0,MATCH(BS$6,$7:$7,)-1,1,1))</f>
        <v>552</v>
      </c>
      <c r="BT33">
        <f ca="1">SUM(OFFSET($B33,-($B33-1),MATCH(BT$6,$7:$7,)-1,1,1):OFFSET($B33,0,MATCH(BT$6,$7:$7,)-1,1,1))</f>
        <v>0</v>
      </c>
      <c r="BU33">
        <f ca="1">SUM(OFFSET($B33,-($B33-1),MATCH(BU$6,$7:$7,)-1,1,1):OFFSET($B33,0,MATCH(BU$6,$7:$7,)-1,1,1))</f>
        <v>0</v>
      </c>
      <c r="BV33">
        <f ca="1">SUM(OFFSET($B33,-($B33-1),MATCH(BV$6,$7:$7,)-1,1,1):OFFSET($B33,0,MATCH(BV$6,$7:$7,)-1,1,1))</f>
        <v>0</v>
      </c>
      <c r="BW33">
        <f ca="1">SUM(OFFSET($B33,-($B33-1),MATCH(BW$6,$7:$7,)-1,1,1):OFFSET($B33,0,MATCH(BW$6,$7:$7,)-1,1,1))</f>
        <v>0</v>
      </c>
      <c r="BX33">
        <f ca="1">SUM(OFFSET($B33,-($B33-1),MATCH(BX$6,$7:$7,)-1,1,1):OFFSET($B33,0,MATCH(BX$6,$7:$7,)-1,1,1))</f>
        <v>0</v>
      </c>
      <c r="BY33">
        <f ca="1">SUM(OFFSET($B33,-($B33-1),MATCH(BY$6,$7:$7,)-1,1,1):OFFSET($B33,0,MATCH(BY$6,$7:$7,)-1,1,1))</f>
        <v>0</v>
      </c>
      <c r="BZ33">
        <f ca="1">SUM(OFFSET($B33,-($B33-1),MATCH(BZ$6,$7:$7,)-1,1,1):OFFSET($B33,0,MATCH(BZ$6,$7:$7,)-1,1,1))</f>
        <v>0</v>
      </c>
      <c r="CA33">
        <f ca="1">SUM(OFFSET($B33,-($B33-1),MATCH(CA$6,$7:$7,)-1,1,1):OFFSET($B33,0,MATCH(CA$6,$7:$7,)-1,1,1))</f>
        <v>0</v>
      </c>
      <c r="CB33">
        <f ca="1">SUM(OFFSET($B33,-($B33-1),MATCH(CB$6,$7:$7,)-1,1,1):OFFSET($B33,0,MATCH(CB$6,$7:$7,)-1,1,1))</f>
        <v>0</v>
      </c>
      <c r="CC33">
        <f ca="1">SUM(OFFSET($B33,-($B33-1),MATCH(CC$6,$7:$7,)-1,1,1):OFFSET($B33,0,MATCH(CC$6,$7:$7,)-1,1,1))</f>
        <v>0</v>
      </c>
      <c r="CD33">
        <f ca="1">SUM(OFFSET($B33,-($B33-1),MATCH(CD$6,$7:$7,)-1,1,1):OFFSET($B33,0,MATCH(CD$6,$7:$7,)-1,1,1))</f>
        <v>0</v>
      </c>
      <c r="CE33">
        <f ca="1">SUM(OFFSET($B33,-($B33-1),MATCH(CE$6,$7:$7,)-1,1,1):OFFSET($B33,0,MATCH(CE$6,$7:$7,)-1,1,1))</f>
        <v>0</v>
      </c>
      <c r="CF33">
        <f ca="1">SUM(OFFSET($B33,-($B33-1),MATCH(CF$6,$7:$7,)-1,1,1):OFFSET($B33,0,MATCH(CF$6,$7:$7,)-1,1,1))</f>
        <v>0</v>
      </c>
      <c r="CG33">
        <f ca="1">SUM(OFFSET($B33,-($B33-1),MATCH(CG$6,$7:$7,)-1,1,1):OFFSET($B33,0,MATCH(CG$6,$7:$7,)-1,1,1))</f>
        <v>0</v>
      </c>
      <c r="CH33">
        <f ca="1">SUM(OFFSET($B33,-($B33-1),MATCH(CH$6,$7:$7,)-1,1,1):OFFSET($B33,0,MATCH(CH$6,$7:$7,)-1,1,1))</f>
        <v>0</v>
      </c>
      <c r="CJ33">
        <v>2187</v>
      </c>
      <c r="CK33" s="2">
        <v>4158</v>
      </c>
      <c r="CL33" s="2">
        <v>10611</v>
      </c>
      <c r="CM33" s="2">
        <v>81</v>
      </c>
      <c r="CN33" s="2">
        <v>918</v>
      </c>
      <c r="CO33" s="2">
        <f t="shared" si="28"/>
        <v>32756</v>
      </c>
      <c r="CP33" s="2">
        <f t="shared" si="27"/>
        <v>30225</v>
      </c>
      <c r="CQ33" s="2">
        <f t="shared" si="27"/>
        <v>56161</v>
      </c>
      <c r="CR33" s="2">
        <f t="shared" si="27"/>
        <v>2167</v>
      </c>
      <c r="CS33" s="2">
        <f t="shared" si="27"/>
        <v>6816</v>
      </c>
      <c r="CT33">
        <f ca="1">SUM(OFFSET($B33,-($B33-1),MATCH(CT$6,$7:$7,)-1,1,1):OFFSET($B33,0,MATCH(CT$6,$7:$7,)-1,1,1))</f>
        <v>19963</v>
      </c>
      <c r="CU33">
        <f ca="1">SUM(OFFSET($B33,-($B33-1),MATCH(CU$6,$7:$7,)-1,1,1):OFFSET($B33,0,MATCH(CU$6,$7:$7,)-1,1,1))</f>
        <v>40471</v>
      </c>
      <c r="CV33">
        <f ca="1">SUM(OFFSET($B33,-($B33-1),MATCH(CV$6,$7:$7,)-1,1,1):OFFSET($B33,0,MATCH(CV$6,$7:$7,)-1,1,1))</f>
        <v>1399</v>
      </c>
      <c r="CW33">
        <f ca="1">SUM(OFFSET($B33,-($B33-1),MATCH(CW$6,$7:$7,)-1,1,1):OFFSET($B33,0,MATCH(CW$6,$7:$7,)-1,1,1))</f>
        <v>5006</v>
      </c>
      <c r="CX33">
        <f ca="1">SUM(OFFSET($B33,-($B33-1),MATCH(CX$6,$7:$7,)-1,1,1):OFFSET($B33,0,MATCH(CX$6,$7:$7,)-1,1,1))</f>
        <v>301814</v>
      </c>
    </row>
    <row r="34" spans="2:102">
      <c r="B34" s="38">
        <f t="shared" si="0"/>
        <v>10</v>
      </c>
      <c r="C34" s="37">
        <v>39448</v>
      </c>
      <c r="D34" s="156">
        <v>54414</v>
      </c>
      <c r="E34" s="155">
        <v>227</v>
      </c>
      <c r="F34" s="155">
        <v>65836</v>
      </c>
      <c r="G34" s="155">
        <f t="shared" si="20"/>
        <v>595629</v>
      </c>
      <c r="H34" s="155">
        <f t="shared" si="21"/>
        <v>2632</v>
      </c>
      <c r="I34" s="155">
        <f t="shared" si="22"/>
        <v>766190</v>
      </c>
      <c r="J34" s="155">
        <f ca="1">SUM(OFFSET($B34,-($B34-1),MATCH(J$6,$7:$7,)-1,1,1):OFFSET($B34,0,MATCH(J$6,$7:$7,)-1,1,1))</f>
        <v>2189</v>
      </c>
      <c r="K34" s="155">
        <f ca="1">SUM(OFFSET($B34,-($B34-1),MATCH(K$6,$7:$7,)-1,1,1):OFFSET($B34,0,MATCH(K$6,$7:$7,)-1,1,1))</f>
        <v>638840</v>
      </c>
      <c r="L34" s="155">
        <f ca="1">SUM(OFFSET($B34,-($B34-1),MATCH(L$6,$7:$7,)-1,1,1):OFFSET($B34,0,MATCH(L$6,$7:$7,)-1,1,1))</f>
        <v>5893034</v>
      </c>
      <c r="M34" s="48">
        <v>374495</v>
      </c>
      <c r="N34">
        <v>3825</v>
      </c>
      <c r="O34">
        <v>506304</v>
      </c>
      <c r="P34">
        <f t="shared" si="23"/>
        <v>4269616</v>
      </c>
      <c r="Q34">
        <f t="shared" si="24"/>
        <v>46212</v>
      </c>
      <c r="R34">
        <f t="shared" si="25"/>
        <v>5655495</v>
      </c>
      <c r="S34">
        <f ca="1">SUM(OFFSET($B34,-($B34-1),MATCH(S$6,$7:$7,)-1,1,1):OFFSET($B34,0,MATCH(S$6,$7:$7,)-1,1,1))</f>
        <v>38491</v>
      </c>
      <c r="T34">
        <f ca="1">SUM(OFFSET($B34,-($B34-1),MATCH(T$6,$7:$7,)-1,1,1):OFFSET($B34,0,MATCH(T$6,$7:$7,)-1,1,1))</f>
        <v>4742927</v>
      </c>
      <c r="U34">
        <f ca="1">SUM(OFFSET($B34,-($B34-1),MATCH(U$6,$7:$7,)-1,1,1):OFFSET($B34,0,MATCH(U$6,$7:$7,)-1,1,1))</f>
        <v>40781300</v>
      </c>
      <c r="V34" s="48">
        <v>435</v>
      </c>
      <c r="W34">
        <v>7543</v>
      </c>
      <c r="X34">
        <v>2379</v>
      </c>
      <c r="Y34">
        <v>15315</v>
      </c>
      <c r="Z34">
        <v>855</v>
      </c>
      <c r="AA34">
        <v>0</v>
      </c>
      <c r="AB34">
        <v>414</v>
      </c>
      <c r="AR34" s="2">
        <f t="shared" si="8"/>
        <v>1157</v>
      </c>
      <c r="AS34" s="2">
        <f t="shared" si="9"/>
        <v>21669</v>
      </c>
      <c r="AT34" s="2">
        <f t="shared" si="10"/>
        <v>4108</v>
      </c>
      <c r="AU34" s="2">
        <f t="shared" si="11"/>
        <v>25417</v>
      </c>
      <c r="AV34" s="2">
        <f t="shared" si="12"/>
        <v>1802</v>
      </c>
      <c r="AW34" s="2">
        <f t="shared" si="13"/>
        <v>0</v>
      </c>
      <c r="AX34" s="2">
        <f t="shared" si="14"/>
        <v>966</v>
      </c>
      <c r="AY34" s="2"/>
      <c r="AZ34" s="2"/>
      <c r="BA34" s="2"/>
      <c r="BB34" s="2"/>
      <c r="BC34" s="2"/>
      <c r="BD34" s="2"/>
      <c r="BE34" s="2"/>
      <c r="BF34" s="2"/>
      <c r="BG34" s="2"/>
      <c r="BH34" s="2"/>
      <c r="BI34" s="2"/>
      <c r="BJ34" s="2"/>
      <c r="BK34" s="2"/>
      <c r="BL34" s="2"/>
      <c r="BM34" s="2"/>
      <c r="BN34">
        <f ca="1">SUM(OFFSET($B34,-($B34-1),MATCH(BN$6,$7:$7,)-1,1,1):OFFSET($B34,0,MATCH(BN$6,$7:$7,)-1,1,1))</f>
        <v>21669</v>
      </c>
      <c r="BO34">
        <f ca="1">SUM(OFFSET($B34,-($B34-1),MATCH(BO$6,$7:$7,)-1,1,1):OFFSET($B34,0,MATCH(BO$6,$7:$7,)-1,1,1))</f>
        <v>4108</v>
      </c>
      <c r="BP34">
        <f ca="1">SUM(OFFSET($B34,-($B34-1),MATCH(BP$6,$7:$7,)-1,1,1):OFFSET($B34,0,MATCH(BP$6,$7:$7,)-1,1,1))</f>
        <v>25417</v>
      </c>
      <c r="BQ34">
        <f ca="1">SUM(OFFSET($B34,-($B34-1),MATCH(BQ$6,$7:$7,)-1,1,1):OFFSET($B34,0,MATCH(BQ$6,$7:$7,)-1,1,1))</f>
        <v>1802</v>
      </c>
      <c r="BR34">
        <f ca="1">SUM(OFFSET($B34,-($B34-1),MATCH(BR$6,$7:$7,)-1,1,1):OFFSET($B34,0,MATCH(BR$6,$7:$7,)-1,1,1))</f>
        <v>0</v>
      </c>
      <c r="BS34">
        <f ca="1">SUM(OFFSET($B34,-($B34-1),MATCH(BS$6,$7:$7,)-1,1,1):OFFSET($B34,0,MATCH(BS$6,$7:$7,)-1,1,1))</f>
        <v>966</v>
      </c>
      <c r="BT34">
        <f ca="1">SUM(OFFSET($B34,-($B34-1),MATCH(BT$6,$7:$7,)-1,1,1):OFFSET($B34,0,MATCH(BT$6,$7:$7,)-1,1,1))</f>
        <v>0</v>
      </c>
      <c r="BU34">
        <f ca="1">SUM(OFFSET($B34,-($B34-1),MATCH(BU$6,$7:$7,)-1,1,1):OFFSET($B34,0,MATCH(BU$6,$7:$7,)-1,1,1))</f>
        <v>0</v>
      </c>
      <c r="BV34">
        <f ca="1">SUM(OFFSET($B34,-($B34-1),MATCH(BV$6,$7:$7,)-1,1,1):OFFSET($B34,0,MATCH(BV$6,$7:$7,)-1,1,1))</f>
        <v>0</v>
      </c>
      <c r="BW34">
        <f ca="1">SUM(OFFSET($B34,-($B34-1),MATCH(BW$6,$7:$7,)-1,1,1):OFFSET($B34,0,MATCH(BW$6,$7:$7,)-1,1,1))</f>
        <v>0</v>
      </c>
      <c r="BX34">
        <f ca="1">SUM(OFFSET($B34,-($B34-1),MATCH(BX$6,$7:$7,)-1,1,1):OFFSET($B34,0,MATCH(BX$6,$7:$7,)-1,1,1))</f>
        <v>0</v>
      </c>
      <c r="BY34">
        <f ca="1">SUM(OFFSET($B34,-($B34-1),MATCH(BY$6,$7:$7,)-1,1,1):OFFSET($B34,0,MATCH(BY$6,$7:$7,)-1,1,1))</f>
        <v>0</v>
      </c>
      <c r="BZ34">
        <f ca="1">SUM(OFFSET($B34,-($B34-1),MATCH(BZ$6,$7:$7,)-1,1,1):OFFSET($B34,0,MATCH(BZ$6,$7:$7,)-1,1,1))</f>
        <v>0</v>
      </c>
      <c r="CA34">
        <f ca="1">SUM(OFFSET($B34,-($B34-1),MATCH(CA$6,$7:$7,)-1,1,1):OFFSET($B34,0,MATCH(CA$6,$7:$7,)-1,1,1))</f>
        <v>0</v>
      </c>
      <c r="CB34">
        <f ca="1">SUM(OFFSET($B34,-($B34-1),MATCH(CB$6,$7:$7,)-1,1,1):OFFSET($B34,0,MATCH(CB$6,$7:$7,)-1,1,1))</f>
        <v>0</v>
      </c>
      <c r="CC34">
        <f ca="1">SUM(OFFSET($B34,-($B34-1),MATCH(CC$6,$7:$7,)-1,1,1):OFFSET($B34,0,MATCH(CC$6,$7:$7,)-1,1,1))</f>
        <v>0</v>
      </c>
      <c r="CD34">
        <f ca="1">SUM(OFFSET($B34,-($B34-1),MATCH(CD$6,$7:$7,)-1,1,1):OFFSET($B34,0,MATCH(CD$6,$7:$7,)-1,1,1))</f>
        <v>0</v>
      </c>
      <c r="CE34">
        <f ca="1">SUM(OFFSET($B34,-($B34-1),MATCH(CE$6,$7:$7,)-1,1,1):OFFSET($B34,0,MATCH(CE$6,$7:$7,)-1,1,1))</f>
        <v>0</v>
      </c>
      <c r="CF34">
        <f ca="1">SUM(OFFSET($B34,-($B34-1),MATCH(CF$6,$7:$7,)-1,1,1):OFFSET($B34,0,MATCH(CF$6,$7:$7,)-1,1,1))</f>
        <v>0</v>
      </c>
      <c r="CG34">
        <f ca="1">SUM(OFFSET($B34,-($B34-1),MATCH(CG$6,$7:$7,)-1,1,1):OFFSET($B34,0,MATCH(CG$6,$7:$7,)-1,1,1))</f>
        <v>0</v>
      </c>
      <c r="CH34">
        <f ca="1">SUM(OFFSET($B34,-($B34-1),MATCH(CH$6,$7:$7,)-1,1,1):OFFSET($B34,0,MATCH(CH$6,$7:$7,)-1,1,1))</f>
        <v>0</v>
      </c>
      <c r="CJ34">
        <v>2030</v>
      </c>
      <c r="CK34" s="2">
        <v>3770</v>
      </c>
      <c r="CL34" s="2">
        <v>4785</v>
      </c>
      <c r="CM34" s="2">
        <v>174</v>
      </c>
      <c r="CN34" s="2">
        <v>725</v>
      </c>
      <c r="CO34" s="2">
        <f t="shared" si="28"/>
        <v>33246</v>
      </c>
      <c r="CP34" s="2">
        <f t="shared" si="27"/>
        <v>30495</v>
      </c>
      <c r="CQ34" s="2">
        <f t="shared" si="27"/>
        <v>55514</v>
      </c>
      <c r="CR34" s="2">
        <f t="shared" si="27"/>
        <v>2033</v>
      </c>
      <c r="CS34" s="2">
        <f t="shared" si="27"/>
        <v>7065</v>
      </c>
      <c r="CT34">
        <f ca="1">SUM(OFFSET($B34,-($B34-1),MATCH(CT$6,$7:$7,)-1,1,1):OFFSET($B34,0,MATCH(CT$6,$7:$7,)-1,1,1))</f>
        <v>23733</v>
      </c>
      <c r="CU34">
        <f ca="1">SUM(OFFSET($B34,-($B34-1),MATCH(CU$6,$7:$7,)-1,1,1):OFFSET($B34,0,MATCH(CU$6,$7:$7,)-1,1,1))</f>
        <v>45256</v>
      </c>
      <c r="CV34">
        <f ca="1">SUM(OFFSET($B34,-($B34-1),MATCH(CV$6,$7:$7,)-1,1,1):OFFSET($B34,0,MATCH(CV$6,$7:$7,)-1,1,1))</f>
        <v>1573</v>
      </c>
      <c r="CW34">
        <f ca="1">SUM(OFFSET($B34,-($B34-1),MATCH(CW$6,$7:$7,)-1,1,1):OFFSET($B34,0,MATCH(CW$6,$7:$7,)-1,1,1))</f>
        <v>5731</v>
      </c>
      <c r="CX34">
        <f ca="1">SUM(OFFSET($B34,-($B34-1),MATCH(CX$6,$7:$7,)-1,1,1):OFFSET($B34,0,MATCH(CX$6,$7:$7,)-1,1,1))</f>
        <v>335060</v>
      </c>
    </row>
    <row r="35" spans="2:102">
      <c r="B35" s="38">
        <f t="shared" si="0"/>
        <v>11</v>
      </c>
      <c r="C35" s="37">
        <v>39479</v>
      </c>
      <c r="D35" s="156">
        <v>49849</v>
      </c>
      <c r="E35" s="155">
        <v>216</v>
      </c>
      <c r="F35" s="155">
        <v>62054</v>
      </c>
      <c r="G35" s="155">
        <f t="shared" si="20"/>
        <v>598822</v>
      </c>
      <c r="H35" s="155">
        <f t="shared" si="21"/>
        <v>2637</v>
      </c>
      <c r="I35" s="155">
        <f t="shared" si="22"/>
        <v>768104</v>
      </c>
      <c r="J35" s="155">
        <f ca="1">SUM(OFFSET($B35,-($B35-1),MATCH(J$6,$7:$7,)-1,1,1):OFFSET($B35,0,MATCH(J$6,$7:$7,)-1,1,1))</f>
        <v>2405</v>
      </c>
      <c r="K35" s="155">
        <f ca="1">SUM(OFFSET($B35,-($B35-1),MATCH(K$6,$7:$7,)-1,1,1):OFFSET($B35,0,MATCH(K$6,$7:$7,)-1,1,1))</f>
        <v>700894</v>
      </c>
      <c r="L35" s="155">
        <f ca="1">SUM(OFFSET($B35,-($B35-1),MATCH(L$6,$7:$7,)-1,1,1):OFFSET($B35,0,MATCH(L$6,$7:$7,)-1,1,1))</f>
        <v>6491856</v>
      </c>
      <c r="M35" s="48">
        <v>414072</v>
      </c>
      <c r="N35">
        <v>4092</v>
      </c>
      <c r="O35">
        <v>558645</v>
      </c>
      <c r="P35">
        <f t="shared" si="23"/>
        <v>4346644</v>
      </c>
      <c r="Q35">
        <f t="shared" si="24"/>
        <v>46614</v>
      </c>
      <c r="R35">
        <f t="shared" si="25"/>
        <v>5777355</v>
      </c>
      <c r="S35">
        <f ca="1">SUM(OFFSET($B35,-($B35-1),MATCH(S$6,$7:$7,)-1,1,1):OFFSET($B35,0,MATCH(S$6,$7:$7,)-1,1,1))</f>
        <v>42583</v>
      </c>
      <c r="T35">
        <f ca="1">SUM(OFFSET($B35,-($B35-1),MATCH(T$6,$7:$7,)-1,1,1):OFFSET($B35,0,MATCH(T$6,$7:$7,)-1,1,1))</f>
        <v>5301572</v>
      </c>
      <c r="U35">
        <f ca="1">SUM(OFFSET($B35,-($B35-1),MATCH(U$6,$7:$7,)-1,1,1):OFFSET($B35,0,MATCH(U$6,$7:$7,)-1,1,1))</f>
        <v>45127944</v>
      </c>
      <c r="V35" s="48">
        <v>867</v>
      </c>
      <c r="W35">
        <v>9231</v>
      </c>
      <c r="X35">
        <v>2538</v>
      </c>
      <c r="Y35">
        <v>11500</v>
      </c>
      <c r="Z35">
        <v>960</v>
      </c>
      <c r="AA35">
        <v>23</v>
      </c>
      <c r="AB35">
        <v>868</v>
      </c>
      <c r="AR35" s="2">
        <f t="shared" si="8"/>
        <v>2024</v>
      </c>
      <c r="AS35" s="2">
        <f t="shared" si="9"/>
        <v>30900</v>
      </c>
      <c r="AT35" s="2">
        <f t="shared" si="10"/>
        <v>6646</v>
      </c>
      <c r="AU35" s="2">
        <f t="shared" si="11"/>
        <v>36917</v>
      </c>
      <c r="AV35" s="2">
        <f t="shared" si="12"/>
        <v>2762</v>
      </c>
      <c r="AW35" s="2">
        <f t="shared" si="13"/>
        <v>23</v>
      </c>
      <c r="AX35" s="2">
        <f t="shared" si="14"/>
        <v>1834</v>
      </c>
      <c r="AY35" s="2"/>
      <c r="AZ35" s="2"/>
      <c r="BA35" s="2"/>
      <c r="BB35" s="2"/>
      <c r="BC35" s="2"/>
      <c r="BD35" s="2"/>
      <c r="BE35" s="2"/>
      <c r="BF35" s="2"/>
      <c r="BG35" s="2"/>
      <c r="BH35" s="2"/>
      <c r="BI35" s="2"/>
      <c r="BJ35" s="2"/>
      <c r="BK35" s="2"/>
      <c r="BL35" s="2"/>
      <c r="BM35" s="2"/>
      <c r="BN35">
        <f ca="1">SUM(OFFSET($B35,-($B35-1),MATCH(BN$6,$7:$7,)-1,1,1):OFFSET($B35,0,MATCH(BN$6,$7:$7,)-1,1,1))</f>
        <v>30900</v>
      </c>
      <c r="BO35">
        <f ca="1">SUM(OFFSET($B35,-($B35-1),MATCH(BO$6,$7:$7,)-1,1,1):OFFSET($B35,0,MATCH(BO$6,$7:$7,)-1,1,1))</f>
        <v>6646</v>
      </c>
      <c r="BP35">
        <f ca="1">SUM(OFFSET($B35,-($B35-1),MATCH(BP$6,$7:$7,)-1,1,1):OFFSET($B35,0,MATCH(BP$6,$7:$7,)-1,1,1))</f>
        <v>36917</v>
      </c>
      <c r="BQ35">
        <f ca="1">SUM(OFFSET($B35,-($B35-1),MATCH(BQ$6,$7:$7,)-1,1,1):OFFSET($B35,0,MATCH(BQ$6,$7:$7,)-1,1,1))</f>
        <v>2762</v>
      </c>
      <c r="BR35">
        <f ca="1">SUM(OFFSET($B35,-($B35-1),MATCH(BR$6,$7:$7,)-1,1,1):OFFSET($B35,0,MATCH(BR$6,$7:$7,)-1,1,1))</f>
        <v>23</v>
      </c>
      <c r="BS35">
        <f ca="1">SUM(OFFSET($B35,-($B35-1),MATCH(BS$6,$7:$7,)-1,1,1):OFFSET($B35,0,MATCH(BS$6,$7:$7,)-1,1,1))</f>
        <v>1834</v>
      </c>
      <c r="BT35">
        <f ca="1">SUM(OFFSET($B35,-($B35-1),MATCH(BT$6,$7:$7,)-1,1,1):OFFSET($B35,0,MATCH(BT$6,$7:$7,)-1,1,1))</f>
        <v>0</v>
      </c>
      <c r="BU35">
        <f ca="1">SUM(OFFSET($B35,-($B35-1),MATCH(BU$6,$7:$7,)-1,1,1):OFFSET($B35,0,MATCH(BU$6,$7:$7,)-1,1,1))</f>
        <v>0</v>
      </c>
      <c r="BV35">
        <f ca="1">SUM(OFFSET($B35,-($B35-1),MATCH(BV$6,$7:$7,)-1,1,1):OFFSET($B35,0,MATCH(BV$6,$7:$7,)-1,1,1))</f>
        <v>0</v>
      </c>
      <c r="BW35">
        <f ca="1">SUM(OFFSET($B35,-($B35-1),MATCH(BW$6,$7:$7,)-1,1,1):OFFSET($B35,0,MATCH(BW$6,$7:$7,)-1,1,1))</f>
        <v>0</v>
      </c>
      <c r="BX35">
        <f ca="1">SUM(OFFSET($B35,-($B35-1),MATCH(BX$6,$7:$7,)-1,1,1):OFFSET($B35,0,MATCH(BX$6,$7:$7,)-1,1,1))</f>
        <v>0</v>
      </c>
      <c r="BY35">
        <f ca="1">SUM(OFFSET($B35,-($B35-1),MATCH(BY$6,$7:$7,)-1,1,1):OFFSET($B35,0,MATCH(BY$6,$7:$7,)-1,1,1))</f>
        <v>0</v>
      </c>
      <c r="BZ35">
        <f ca="1">SUM(OFFSET($B35,-($B35-1),MATCH(BZ$6,$7:$7,)-1,1,1):OFFSET($B35,0,MATCH(BZ$6,$7:$7,)-1,1,1))</f>
        <v>0</v>
      </c>
      <c r="CA35">
        <f ca="1">SUM(OFFSET($B35,-($B35-1),MATCH(CA$6,$7:$7,)-1,1,1):OFFSET($B35,0,MATCH(CA$6,$7:$7,)-1,1,1))</f>
        <v>0</v>
      </c>
      <c r="CB35">
        <f ca="1">SUM(OFFSET($B35,-($B35-1),MATCH(CB$6,$7:$7,)-1,1,1):OFFSET($B35,0,MATCH(CB$6,$7:$7,)-1,1,1))</f>
        <v>0</v>
      </c>
      <c r="CC35">
        <f ca="1">SUM(OFFSET($B35,-($B35-1),MATCH(CC$6,$7:$7,)-1,1,1):OFFSET($B35,0,MATCH(CC$6,$7:$7,)-1,1,1))</f>
        <v>0</v>
      </c>
      <c r="CD35">
        <f ca="1">SUM(OFFSET($B35,-($B35-1),MATCH(CD$6,$7:$7,)-1,1,1):OFFSET($B35,0,MATCH(CD$6,$7:$7,)-1,1,1))</f>
        <v>0</v>
      </c>
      <c r="CE35">
        <f ca="1">SUM(OFFSET($B35,-($B35-1),MATCH(CE$6,$7:$7,)-1,1,1):OFFSET($B35,0,MATCH(CE$6,$7:$7,)-1,1,1))</f>
        <v>0</v>
      </c>
      <c r="CF35">
        <f ca="1">SUM(OFFSET($B35,-($B35-1),MATCH(CF$6,$7:$7,)-1,1,1):OFFSET($B35,0,MATCH(CF$6,$7:$7,)-1,1,1))</f>
        <v>0</v>
      </c>
      <c r="CG35">
        <f ca="1">SUM(OFFSET($B35,-($B35-1),MATCH(CG$6,$7:$7,)-1,1,1):OFFSET($B35,0,MATCH(CG$6,$7:$7,)-1,1,1))</f>
        <v>0</v>
      </c>
      <c r="CH35">
        <f ca="1">SUM(OFFSET($B35,-($B35-1),MATCH(CH$6,$7:$7,)-1,1,1):OFFSET($B35,0,MATCH(CH$6,$7:$7,)-1,1,1))</f>
        <v>0</v>
      </c>
      <c r="CJ35">
        <v>2760</v>
      </c>
      <c r="CK35" s="2">
        <v>4117</v>
      </c>
      <c r="CL35" s="2">
        <v>6210</v>
      </c>
      <c r="CM35" s="2">
        <v>276</v>
      </c>
      <c r="CN35" s="2">
        <v>828</v>
      </c>
      <c r="CO35" s="2">
        <f t="shared" si="28"/>
        <v>32947</v>
      </c>
      <c r="CP35" s="2">
        <f t="shared" si="27"/>
        <v>30932</v>
      </c>
      <c r="CQ35" s="2">
        <f t="shared" si="27"/>
        <v>56112</v>
      </c>
      <c r="CR35" s="2">
        <f t="shared" si="27"/>
        <v>2033</v>
      </c>
      <c r="CS35" s="2">
        <f t="shared" si="27"/>
        <v>7157</v>
      </c>
      <c r="CT35">
        <f ca="1">SUM(OFFSET($B35,-($B35-1),MATCH(CT$6,$7:$7,)-1,1,1):OFFSET($B35,0,MATCH(CT$6,$7:$7,)-1,1,1))</f>
        <v>27850</v>
      </c>
      <c r="CU35">
        <f ca="1">SUM(OFFSET($B35,-($B35-1),MATCH(CU$6,$7:$7,)-1,1,1):OFFSET($B35,0,MATCH(CU$6,$7:$7,)-1,1,1))</f>
        <v>51466</v>
      </c>
      <c r="CV35">
        <f ca="1">SUM(OFFSET($B35,-($B35-1),MATCH(CV$6,$7:$7,)-1,1,1):OFFSET($B35,0,MATCH(CV$6,$7:$7,)-1,1,1))</f>
        <v>1849</v>
      </c>
      <c r="CW35">
        <f ca="1">SUM(OFFSET($B35,-($B35-1),MATCH(CW$6,$7:$7,)-1,1,1):OFFSET($B35,0,MATCH(CW$6,$7:$7,)-1,1,1))</f>
        <v>6559</v>
      </c>
      <c r="CX35">
        <f ca="1">SUM(OFFSET($B35,-($B35-1),MATCH(CX$6,$7:$7,)-1,1,1):OFFSET($B35,0,MATCH(CX$6,$7:$7,)-1,1,1))</f>
        <v>368007</v>
      </c>
    </row>
    <row r="36" spans="2:102">
      <c r="B36" s="38">
        <f t="shared" si="0"/>
        <v>12</v>
      </c>
      <c r="C36" s="37">
        <v>39508</v>
      </c>
      <c r="D36" s="156">
        <v>54375</v>
      </c>
      <c r="E36" s="155">
        <v>230</v>
      </c>
      <c r="F36" s="155">
        <v>66018</v>
      </c>
      <c r="G36" s="155">
        <f t="shared" si="20"/>
        <v>603344</v>
      </c>
      <c r="H36" s="155">
        <f t="shared" si="21"/>
        <v>2635</v>
      </c>
      <c r="I36" s="155">
        <f t="shared" si="22"/>
        <v>766912</v>
      </c>
      <c r="J36" s="155">
        <f ca="1">SUM(OFFSET($B36,-($B36-1),MATCH(J$6,$7:$7,)-1,1,1):OFFSET($B36,0,MATCH(J$6,$7:$7,)-1,1,1))</f>
        <v>2635</v>
      </c>
      <c r="K36" s="155">
        <f ca="1">SUM(OFFSET($B36,-($B36-1),MATCH(K$6,$7:$7,)-1,1,1):OFFSET($B36,0,MATCH(K$6,$7:$7,)-1,1,1))</f>
        <v>766912</v>
      </c>
      <c r="L36" s="155">
        <f ca="1">SUM(OFFSET($B36,-($B36-1),MATCH(L$6,$7:$7,)-1,1,1):OFFSET($B36,0,MATCH(L$6,$7:$7,)-1,1,1))</f>
        <v>7095200</v>
      </c>
      <c r="M36" s="48">
        <v>439096</v>
      </c>
      <c r="N36">
        <v>4252</v>
      </c>
      <c r="O36">
        <v>586137</v>
      </c>
      <c r="P36">
        <f t="shared" si="23"/>
        <v>4416097</v>
      </c>
      <c r="Q36">
        <f t="shared" si="24"/>
        <v>46835</v>
      </c>
      <c r="R36">
        <f t="shared" si="25"/>
        <v>5887709</v>
      </c>
      <c r="S36">
        <f ca="1">SUM(OFFSET($B36,-($B36-1),MATCH(S$6,$7:$7,)-1,1,1):OFFSET($B36,0,MATCH(S$6,$7:$7,)-1,1,1))</f>
        <v>46835</v>
      </c>
      <c r="T36">
        <f ca="1">SUM(OFFSET($B36,-($B36-1),MATCH(T$6,$7:$7,)-1,1,1):OFFSET($B36,0,MATCH(T$6,$7:$7,)-1,1,1))</f>
        <v>5887709</v>
      </c>
      <c r="U36">
        <f ca="1">SUM(OFFSET($B36,-($B36-1),MATCH(U$6,$7:$7,)-1,1,1):OFFSET($B36,0,MATCH(U$6,$7:$7,)-1,1,1))</f>
        <v>49544041</v>
      </c>
      <c r="V36" s="48">
        <v>863</v>
      </c>
      <c r="W36">
        <v>10148</v>
      </c>
      <c r="X36">
        <v>1903</v>
      </c>
      <c r="Y36">
        <v>12850</v>
      </c>
      <c r="Z36">
        <v>667</v>
      </c>
      <c r="AA36">
        <v>51</v>
      </c>
      <c r="AB36">
        <v>628</v>
      </c>
      <c r="AR36" s="2">
        <f t="shared" si="8"/>
        <v>2887</v>
      </c>
      <c r="AS36" s="2">
        <f t="shared" si="9"/>
        <v>41048</v>
      </c>
      <c r="AT36" s="2">
        <f t="shared" si="10"/>
        <v>8549</v>
      </c>
      <c r="AU36" s="2">
        <f t="shared" si="11"/>
        <v>49767</v>
      </c>
      <c r="AV36" s="2">
        <f t="shared" si="12"/>
        <v>3429</v>
      </c>
      <c r="AW36" s="2">
        <f t="shared" si="13"/>
        <v>74</v>
      </c>
      <c r="AX36" s="2">
        <f t="shared" si="14"/>
        <v>2462</v>
      </c>
      <c r="AY36" s="2"/>
      <c r="AZ36" s="2"/>
      <c r="BA36" s="2"/>
      <c r="BB36" s="2"/>
      <c r="BC36" s="2"/>
      <c r="BD36" s="2"/>
      <c r="BE36" s="2"/>
      <c r="BF36" s="2"/>
      <c r="BG36" s="2"/>
      <c r="BH36" s="2"/>
      <c r="BI36" s="2"/>
      <c r="BJ36" s="2"/>
      <c r="BK36" s="2"/>
      <c r="BL36" s="2"/>
      <c r="BM36" s="2"/>
      <c r="BN36">
        <f ca="1">SUM(OFFSET($B36,-($B36-1),MATCH(BN$6,$7:$7,)-1,1,1):OFFSET($B36,0,MATCH(BN$6,$7:$7,)-1,1,1))</f>
        <v>41048</v>
      </c>
      <c r="BO36">
        <f ca="1">SUM(OFFSET($B36,-($B36-1),MATCH(BO$6,$7:$7,)-1,1,1):OFFSET($B36,0,MATCH(BO$6,$7:$7,)-1,1,1))</f>
        <v>8549</v>
      </c>
      <c r="BP36">
        <f ca="1">SUM(OFFSET($B36,-($B36-1),MATCH(BP$6,$7:$7,)-1,1,1):OFFSET($B36,0,MATCH(BP$6,$7:$7,)-1,1,1))</f>
        <v>49767</v>
      </c>
      <c r="BQ36">
        <f ca="1">SUM(OFFSET($B36,-($B36-1),MATCH(BQ$6,$7:$7,)-1,1,1):OFFSET($B36,0,MATCH(BQ$6,$7:$7,)-1,1,1))</f>
        <v>3429</v>
      </c>
      <c r="BR36">
        <f ca="1">SUM(OFFSET($B36,-($B36-1),MATCH(BR$6,$7:$7,)-1,1,1):OFFSET($B36,0,MATCH(BR$6,$7:$7,)-1,1,1))</f>
        <v>74</v>
      </c>
      <c r="BS36">
        <f ca="1">SUM(OFFSET($B36,-($B36-1),MATCH(BS$6,$7:$7,)-1,1,1):OFFSET($B36,0,MATCH(BS$6,$7:$7,)-1,1,1))</f>
        <v>2462</v>
      </c>
      <c r="BT36">
        <f ca="1">SUM(OFFSET($B36,-($B36-1),MATCH(BT$6,$7:$7,)-1,1,1):OFFSET($B36,0,MATCH(BT$6,$7:$7,)-1,1,1))</f>
        <v>0</v>
      </c>
      <c r="BU36">
        <f ca="1">SUM(OFFSET($B36,-($B36-1),MATCH(BU$6,$7:$7,)-1,1,1):OFFSET($B36,0,MATCH(BU$6,$7:$7,)-1,1,1))</f>
        <v>0</v>
      </c>
      <c r="BV36">
        <f ca="1">SUM(OFFSET($B36,-($B36-1),MATCH(BV$6,$7:$7,)-1,1,1):OFFSET($B36,0,MATCH(BV$6,$7:$7,)-1,1,1))</f>
        <v>0</v>
      </c>
      <c r="BW36">
        <f ca="1">SUM(OFFSET($B36,-($B36-1),MATCH(BW$6,$7:$7,)-1,1,1):OFFSET($B36,0,MATCH(BW$6,$7:$7,)-1,1,1))</f>
        <v>0</v>
      </c>
      <c r="BX36">
        <f ca="1">SUM(OFFSET($B36,-($B36-1),MATCH(BX$6,$7:$7,)-1,1,1):OFFSET($B36,0,MATCH(BX$6,$7:$7,)-1,1,1))</f>
        <v>0</v>
      </c>
      <c r="BY36">
        <f ca="1">SUM(OFFSET($B36,-($B36-1),MATCH(BY$6,$7:$7,)-1,1,1):OFFSET($B36,0,MATCH(BY$6,$7:$7,)-1,1,1))</f>
        <v>0</v>
      </c>
      <c r="BZ36">
        <f ca="1">SUM(OFFSET($B36,-($B36-1),MATCH(BZ$6,$7:$7,)-1,1,1):OFFSET($B36,0,MATCH(BZ$6,$7:$7,)-1,1,1))</f>
        <v>0</v>
      </c>
      <c r="CA36">
        <f ca="1">SUM(OFFSET($B36,-($B36-1),MATCH(CA$6,$7:$7,)-1,1,1):OFFSET($B36,0,MATCH(CA$6,$7:$7,)-1,1,1))</f>
        <v>0</v>
      </c>
      <c r="CB36">
        <f ca="1">SUM(OFFSET($B36,-($B36-1),MATCH(CB$6,$7:$7,)-1,1,1):OFFSET($B36,0,MATCH(CB$6,$7:$7,)-1,1,1))</f>
        <v>0</v>
      </c>
      <c r="CC36">
        <f ca="1">SUM(OFFSET($B36,-($B36-1),MATCH(CC$6,$7:$7,)-1,1,1):OFFSET($B36,0,MATCH(CC$6,$7:$7,)-1,1,1))</f>
        <v>0</v>
      </c>
      <c r="CD36">
        <f ca="1">SUM(OFFSET($B36,-($B36-1),MATCH(CD$6,$7:$7,)-1,1,1):OFFSET($B36,0,MATCH(CD$6,$7:$7,)-1,1,1))</f>
        <v>0</v>
      </c>
      <c r="CE36">
        <f ca="1">SUM(OFFSET($B36,-($B36-1),MATCH(CE$6,$7:$7,)-1,1,1):OFFSET($B36,0,MATCH(CE$6,$7:$7,)-1,1,1))</f>
        <v>0</v>
      </c>
      <c r="CF36">
        <f ca="1">SUM(OFFSET($B36,-($B36-1),MATCH(CF$6,$7:$7,)-1,1,1):OFFSET($B36,0,MATCH(CF$6,$7:$7,)-1,1,1))</f>
        <v>0</v>
      </c>
      <c r="CG36">
        <f ca="1">SUM(OFFSET($B36,-($B36-1),MATCH(CG$6,$7:$7,)-1,1,1):OFFSET($B36,0,MATCH(CG$6,$7:$7,)-1,1,1))</f>
        <v>0</v>
      </c>
      <c r="CH36">
        <f ca="1">SUM(OFFSET($B36,-($B36-1),MATCH(CH$6,$7:$7,)-1,1,1):OFFSET($B36,0,MATCH(CH$6,$7:$7,)-1,1,1))</f>
        <v>0</v>
      </c>
      <c r="CJ36">
        <v>3025</v>
      </c>
      <c r="CK36" s="2">
        <v>4025</v>
      </c>
      <c r="CL36" s="2">
        <v>6300</v>
      </c>
      <c r="CM36" s="2">
        <v>150</v>
      </c>
      <c r="CN36" s="2">
        <v>750</v>
      </c>
      <c r="CO36" s="2">
        <f t="shared" si="28"/>
        <v>32453</v>
      </c>
      <c r="CP36" s="2">
        <f t="shared" si="27"/>
        <v>31875</v>
      </c>
      <c r="CQ36" s="2">
        <f t="shared" si="27"/>
        <v>57766</v>
      </c>
      <c r="CR36" s="2">
        <f t="shared" si="27"/>
        <v>1999</v>
      </c>
      <c r="CS36" s="2">
        <f t="shared" si="27"/>
        <v>7309</v>
      </c>
      <c r="CT36">
        <f ca="1">SUM(OFFSET($B36,-($B36-1),MATCH(CT$6,$7:$7,)-1,1,1):OFFSET($B36,0,MATCH(CT$6,$7:$7,)-1,1,1))</f>
        <v>31875</v>
      </c>
      <c r="CU36">
        <f ca="1">SUM(OFFSET($B36,-($B36-1),MATCH(CU$6,$7:$7,)-1,1,1):OFFSET($B36,0,MATCH(CU$6,$7:$7,)-1,1,1))</f>
        <v>57766</v>
      </c>
      <c r="CV36">
        <f ca="1">SUM(OFFSET($B36,-($B36-1),MATCH(CV$6,$7:$7,)-1,1,1):OFFSET($B36,0,MATCH(CV$6,$7:$7,)-1,1,1))</f>
        <v>1999</v>
      </c>
      <c r="CW36">
        <f ca="1">SUM(OFFSET($B36,-($B36-1),MATCH(CW$6,$7:$7,)-1,1,1):OFFSET($B36,0,MATCH(CW$6,$7:$7,)-1,1,1))</f>
        <v>7309</v>
      </c>
      <c r="CX36">
        <f ca="1">SUM(OFFSET($B36,-($B36-1),MATCH(CX$6,$7:$7,)-1,1,1):OFFSET($B36,0,MATCH(CX$6,$7:$7,)-1,1,1))</f>
        <v>400460</v>
      </c>
    </row>
    <row r="37" spans="2:102">
      <c r="B37" s="38">
        <f t="shared" si="0"/>
        <v>1</v>
      </c>
      <c r="C37" s="37">
        <v>39539</v>
      </c>
      <c r="D37" s="156">
        <v>48596</v>
      </c>
      <c r="E37" s="155">
        <v>217</v>
      </c>
      <c r="F37" s="155">
        <v>62790</v>
      </c>
      <c r="G37" s="155">
        <f t="shared" si="20"/>
        <v>601064</v>
      </c>
      <c r="H37" s="155">
        <f t="shared" si="21"/>
        <v>2639</v>
      </c>
      <c r="I37" s="155">
        <f t="shared" si="22"/>
        <v>768246</v>
      </c>
      <c r="J37" s="155">
        <f ca="1">SUM(OFFSET($B37,-($B37-1),MATCH(J$6,$7:$7,)-1,1,1):OFFSET($B37,0,MATCH(J$6,$7:$7,)-1,1,1))</f>
        <v>217</v>
      </c>
      <c r="K37" s="155">
        <f ca="1">SUM(OFFSET($B37,-($B37-1),MATCH(K$6,$7:$7,)-1,1,1):OFFSET($B37,0,MATCH(K$6,$7:$7,)-1,1,1))</f>
        <v>62790</v>
      </c>
      <c r="L37" s="155">
        <f ca="1">SUM(OFFSET($B37,-($B37-1),MATCH(L$6,$7:$7,)-1,1,1):OFFSET($B37,0,MATCH(L$6,$7:$7,)-1,1,1))</f>
        <v>601064</v>
      </c>
      <c r="M37" s="48">
        <v>424136</v>
      </c>
      <c r="N37">
        <v>4034</v>
      </c>
      <c r="O37">
        <v>556091</v>
      </c>
      <c r="P37">
        <f t="shared" si="23"/>
        <v>4500665</v>
      </c>
      <c r="Q37">
        <f t="shared" si="24"/>
        <v>47021</v>
      </c>
      <c r="R37">
        <f t="shared" si="25"/>
        <v>5998479</v>
      </c>
      <c r="S37">
        <f ca="1">SUM(OFFSET($B37,-($B37-1),MATCH(S$6,$7:$7,)-1,1,1):OFFSET($B37,0,MATCH(S$6,$7:$7,)-1,1,1))</f>
        <v>4034</v>
      </c>
      <c r="T37">
        <f ca="1">SUM(OFFSET($B37,-($B37-1),MATCH(T$6,$7:$7,)-1,1,1):OFFSET($B37,0,MATCH(T$6,$7:$7,)-1,1,1))</f>
        <v>556091</v>
      </c>
      <c r="U37">
        <f ca="1">SUM(OFFSET($B37,-($B37-1),MATCH(U$6,$7:$7,)-1,1,1):OFFSET($B37,0,MATCH(U$6,$7:$7,)-1,1,1))</f>
        <v>4500665</v>
      </c>
      <c r="V37" s="48">
        <v>333</v>
      </c>
      <c r="W37">
        <v>7945</v>
      </c>
      <c r="X37">
        <v>791</v>
      </c>
      <c r="Y37">
        <v>12480</v>
      </c>
      <c r="Z37">
        <v>493</v>
      </c>
      <c r="AA37">
        <v>1</v>
      </c>
      <c r="AB37">
        <v>362</v>
      </c>
      <c r="AR37" s="2">
        <f t="shared" si="8"/>
        <v>3220</v>
      </c>
      <c r="AS37" s="2">
        <f t="shared" si="9"/>
        <v>48993</v>
      </c>
      <c r="AT37" s="2">
        <f t="shared" si="10"/>
        <v>9340</v>
      </c>
      <c r="AU37" s="2">
        <f t="shared" si="11"/>
        <v>62247</v>
      </c>
      <c r="AV37" s="2">
        <f t="shared" si="12"/>
        <v>3922</v>
      </c>
      <c r="AW37" s="2">
        <f t="shared" si="13"/>
        <v>75</v>
      </c>
      <c r="AX37" s="2">
        <f t="shared" si="14"/>
        <v>2824</v>
      </c>
      <c r="AY37" s="2"/>
      <c r="AZ37" s="2"/>
      <c r="BA37" s="2"/>
      <c r="BB37" s="2"/>
      <c r="BC37" s="2"/>
      <c r="BD37" s="2"/>
      <c r="BE37" s="2"/>
      <c r="BF37" s="2"/>
      <c r="BG37" s="2"/>
      <c r="BH37" s="2"/>
      <c r="BI37" s="2"/>
      <c r="BJ37" s="2"/>
      <c r="BK37" s="2"/>
      <c r="BL37" s="2"/>
      <c r="BM37" s="2"/>
      <c r="BN37">
        <f ca="1">SUM(OFFSET($B37,-($B37-1),MATCH(BN$6,$7:$7,)-1,1,1):OFFSET($B37,0,MATCH(BN$6,$7:$7,)-1,1,1))</f>
        <v>7945</v>
      </c>
      <c r="BO37">
        <f ca="1">SUM(OFFSET($B37,-($B37-1),MATCH(BO$6,$7:$7,)-1,1,1):OFFSET($B37,0,MATCH(BO$6,$7:$7,)-1,1,1))</f>
        <v>791</v>
      </c>
      <c r="BP37">
        <f ca="1">SUM(OFFSET($B37,-($B37-1),MATCH(BP$6,$7:$7,)-1,1,1):OFFSET($B37,0,MATCH(BP$6,$7:$7,)-1,1,1))</f>
        <v>12480</v>
      </c>
      <c r="BQ37">
        <f ca="1">SUM(OFFSET($B37,-($B37-1),MATCH(BQ$6,$7:$7,)-1,1,1):OFFSET($B37,0,MATCH(BQ$6,$7:$7,)-1,1,1))</f>
        <v>493</v>
      </c>
      <c r="BR37">
        <f ca="1">SUM(OFFSET($B37,-($B37-1),MATCH(BR$6,$7:$7,)-1,1,1):OFFSET($B37,0,MATCH(BR$6,$7:$7,)-1,1,1))</f>
        <v>1</v>
      </c>
      <c r="BS37">
        <f ca="1">SUM(OFFSET($B37,-($B37-1),MATCH(BS$6,$7:$7,)-1,1,1):OFFSET($B37,0,MATCH(BS$6,$7:$7,)-1,1,1))</f>
        <v>362</v>
      </c>
      <c r="BT37">
        <f ca="1">SUM(OFFSET($B37,-($B37-1),MATCH(BT$6,$7:$7,)-1,1,1):OFFSET($B37,0,MATCH(BT$6,$7:$7,)-1,1,1))</f>
        <v>0</v>
      </c>
      <c r="BU37">
        <f ca="1">SUM(OFFSET($B37,-($B37-1),MATCH(BU$6,$7:$7,)-1,1,1):OFFSET($B37,0,MATCH(BU$6,$7:$7,)-1,1,1))</f>
        <v>0</v>
      </c>
      <c r="BV37">
        <f ca="1">SUM(OFFSET($B37,-($B37-1),MATCH(BV$6,$7:$7,)-1,1,1):OFFSET($B37,0,MATCH(BV$6,$7:$7,)-1,1,1))</f>
        <v>0</v>
      </c>
      <c r="BW37">
        <f ca="1">SUM(OFFSET($B37,-($B37-1),MATCH(BW$6,$7:$7,)-1,1,1):OFFSET($B37,0,MATCH(BW$6,$7:$7,)-1,1,1))</f>
        <v>0</v>
      </c>
      <c r="BX37">
        <f ca="1">SUM(OFFSET($B37,-($B37-1),MATCH(BX$6,$7:$7,)-1,1,1):OFFSET($B37,0,MATCH(BX$6,$7:$7,)-1,1,1))</f>
        <v>0</v>
      </c>
      <c r="BY37">
        <f ca="1">SUM(OFFSET($B37,-($B37-1),MATCH(BY$6,$7:$7,)-1,1,1):OFFSET($B37,0,MATCH(BY$6,$7:$7,)-1,1,1))</f>
        <v>0</v>
      </c>
      <c r="BZ37">
        <f ca="1">SUM(OFFSET($B37,-($B37-1),MATCH(BZ$6,$7:$7,)-1,1,1):OFFSET($B37,0,MATCH(BZ$6,$7:$7,)-1,1,1))</f>
        <v>0</v>
      </c>
      <c r="CA37">
        <f ca="1">SUM(OFFSET($B37,-($B37-1),MATCH(CA$6,$7:$7,)-1,1,1):OFFSET($B37,0,MATCH(CA$6,$7:$7,)-1,1,1))</f>
        <v>0</v>
      </c>
      <c r="CB37">
        <f ca="1">SUM(OFFSET($B37,-($B37-1),MATCH(CB$6,$7:$7,)-1,1,1):OFFSET($B37,0,MATCH(CB$6,$7:$7,)-1,1,1))</f>
        <v>0</v>
      </c>
      <c r="CC37">
        <f ca="1">SUM(OFFSET($B37,-($B37-1),MATCH(CC$6,$7:$7,)-1,1,1):OFFSET($B37,0,MATCH(CC$6,$7:$7,)-1,1,1))</f>
        <v>0</v>
      </c>
      <c r="CD37">
        <f ca="1">SUM(OFFSET($B37,-($B37-1),MATCH(CD$6,$7:$7,)-1,1,1):OFFSET($B37,0,MATCH(CD$6,$7:$7,)-1,1,1))</f>
        <v>0</v>
      </c>
      <c r="CE37">
        <f ca="1">SUM(OFFSET($B37,-($B37-1),MATCH(CE$6,$7:$7,)-1,1,1):OFFSET($B37,0,MATCH(CE$6,$7:$7,)-1,1,1))</f>
        <v>0</v>
      </c>
      <c r="CF37">
        <f ca="1">SUM(OFFSET($B37,-($B37-1),MATCH(CF$6,$7:$7,)-1,1,1):OFFSET($B37,0,MATCH(CF$6,$7:$7,)-1,1,1))</f>
        <v>0</v>
      </c>
      <c r="CG37">
        <f ca="1">SUM(OFFSET($B37,-($B37-1),MATCH(CG$6,$7:$7,)-1,1,1):OFFSET($B37,0,MATCH(CG$6,$7:$7,)-1,1,1))</f>
        <v>0</v>
      </c>
      <c r="CH37">
        <f ca="1">SUM(OFFSET($B37,-($B37-1),MATCH(CH$6,$7:$7,)-1,1,1):OFFSET($B37,0,MATCH(CH$6,$7:$7,)-1,1,1))</f>
        <v>0</v>
      </c>
      <c r="CJ37">
        <v>2688</v>
      </c>
      <c r="CK37" s="2">
        <v>2088</v>
      </c>
      <c r="CL37" s="2">
        <v>4488</v>
      </c>
      <c r="CM37" s="2">
        <v>48</v>
      </c>
      <c r="CN37" s="2">
        <v>600</v>
      </c>
      <c r="CO37" s="2">
        <f t="shared" si="28"/>
        <v>32841</v>
      </c>
      <c r="CP37" s="2">
        <f t="shared" si="27"/>
        <v>31525</v>
      </c>
      <c r="CQ37" s="2">
        <f t="shared" si="27"/>
        <v>57125</v>
      </c>
      <c r="CR37" s="2">
        <f t="shared" si="27"/>
        <v>1932</v>
      </c>
      <c r="CS37" s="2">
        <f t="shared" si="27"/>
        <v>7403</v>
      </c>
      <c r="CT37">
        <f ca="1">SUM(OFFSET($B37,-($B37-1),MATCH(CT$6,$7:$7,)-1,1,1):OFFSET($B37,0,MATCH(CT$6,$7:$7,)-1,1,1))</f>
        <v>2088</v>
      </c>
      <c r="CU37">
        <f ca="1">SUM(OFFSET($B37,-($B37-1),MATCH(CU$6,$7:$7,)-1,1,1):OFFSET($B37,0,MATCH(CU$6,$7:$7,)-1,1,1))</f>
        <v>4488</v>
      </c>
      <c r="CV37">
        <f ca="1">SUM(OFFSET($B37,-($B37-1),MATCH(CV$6,$7:$7,)-1,1,1):OFFSET($B37,0,MATCH(CV$6,$7:$7,)-1,1,1))</f>
        <v>48</v>
      </c>
      <c r="CW37">
        <f ca="1">SUM(OFFSET($B37,-($B37-1),MATCH(CW$6,$7:$7,)-1,1,1):OFFSET($B37,0,MATCH(CW$6,$7:$7,)-1,1,1))</f>
        <v>600</v>
      </c>
      <c r="CX37">
        <f ca="1">SUM(OFFSET($B37,-($B37-1),MATCH(CX$6,$7:$7,)-1,1,1):OFFSET($B37,0,MATCH(CX$6,$7:$7,)-1,1,1))</f>
        <v>32841</v>
      </c>
    </row>
    <row r="38" spans="2:102">
      <c r="B38" s="38">
        <f t="shared" si="0"/>
        <v>2</v>
      </c>
      <c r="C38" s="37">
        <v>39569</v>
      </c>
      <c r="D38" s="156">
        <v>46192</v>
      </c>
      <c r="E38" s="155">
        <v>224</v>
      </c>
      <c r="F38" s="155">
        <v>65688</v>
      </c>
      <c r="G38" s="155">
        <f t="shared" si="20"/>
        <v>600959</v>
      </c>
      <c r="H38" s="155">
        <f t="shared" si="21"/>
        <v>2642</v>
      </c>
      <c r="I38" s="155">
        <f t="shared" si="22"/>
        <v>769536</v>
      </c>
      <c r="J38" s="155">
        <f ca="1">SUM(OFFSET($B38,-($B38-1),MATCH(J$6,$7:$7,)-1,1,1):OFFSET($B38,0,MATCH(J$6,$7:$7,)-1,1,1))</f>
        <v>441</v>
      </c>
      <c r="K38" s="155">
        <f ca="1">SUM(OFFSET($B38,-($B38-1),MATCH(K$6,$7:$7,)-1,1,1):OFFSET($B38,0,MATCH(K$6,$7:$7,)-1,1,1))</f>
        <v>128478</v>
      </c>
      <c r="L38" s="155">
        <f ca="1">SUM(OFFSET($B38,-($B38-1),MATCH(L$6,$7:$7,)-1,1,1):OFFSET($B38,0,MATCH(L$6,$7:$7,)-1,1,1))</f>
        <v>1202023</v>
      </c>
      <c r="M38" s="48">
        <v>406140</v>
      </c>
      <c r="N38">
        <v>4042</v>
      </c>
      <c r="O38">
        <v>552680</v>
      </c>
      <c r="P38">
        <f t="shared" si="23"/>
        <v>4574391</v>
      </c>
      <c r="Q38">
        <f t="shared" si="24"/>
        <v>47237</v>
      </c>
      <c r="R38">
        <f t="shared" si="25"/>
        <v>6103122</v>
      </c>
      <c r="S38">
        <f ca="1">SUM(OFFSET($B38,-($B38-1),MATCH(S$6,$7:$7,)-1,1,1):OFFSET($B38,0,MATCH(S$6,$7:$7,)-1,1,1))</f>
        <v>8076</v>
      </c>
      <c r="T38">
        <f ca="1">SUM(OFFSET($B38,-($B38-1),MATCH(T$6,$7:$7,)-1,1,1):OFFSET($B38,0,MATCH(T$6,$7:$7,)-1,1,1))</f>
        <v>1108771</v>
      </c>
      <c r="U38">
        <f ca="1">SUM(OFFSET($B38,-($B38-1),MATCH(U$6,$7:$7,)-1,1,1):OFFSET($B38,0,MATCH(U$6,$7:$7,)-1,1,1))</f>
        <v>9075056</v>
      </c>
      <c r="V38" s="48">
        <v>362</v>
      </c>
      <c r="W38">
        <v>6821</v>
      </c>
      <c r="X38">
        <v>482</v>
      </c>
      <c r="Y38">
        <v>13870</v>
      </c>
      <c r="Z38">
        <v>472</v>
      </c>
      <c r="AA38">
        <v>20</v>
      </c>
      <c r="AB38">
        <v>190</v>
      </c>
      <c r="AR38" s="2">
        <f t="shared" si="8"/>
        <v>3582</v>
      </c>
      <c r="AS38" s="2">
        <f t="shared" si="9"/>
        <v>55814</v>
      </c>
      <c r="AT38" s="2">
        <f t="shared" si="10"/>
        <v>9822</v>
      </c>
      <c r="AU38" s="2">
        <f t="shared" si="11"/>
        <v>76117</v>
      </c>
      <c r="AV38" s="2">
        <f t="shared" si="12"/>
        <v>4394</v>
      </c>
      <c r="AW38" s="2">
        <f t="shared" si="13"/>
        <v>95</v>
      </c>
      <c r="AX38" s="2">
        <f t="shared" si="14"/>
        <v>3014</v>
      </c>
      <c r="AY38" s="2"/>
      <c r="AZ38" s="2"/>
      <c r="BA38" s="2"/>
      <c r="BB38" s="2"/>
      <c r="BC38" s="2"/>
      <c r="BD38" s="2"/>
      <c r="BE38" s="2"/>
      <c r="BF38" s="2"/>
      <c r="BG38" s="2"/>
      <c r="BH38" s="2"/>
      <c r="BI38" s="2"/>
      <c r="BJ38" s="2"/>
      <c r="BK38" s="2"/>
      <c r="BL38" s="2"/>
      <c r="BM38" s="2"/>
      <c r="BN38">
        <f ca="1">SUM(OFFSET($B38,-($B38-1),MATCH(BN$6,$7:$7,)-1,1,1):OFFSET($B38,0,MATCH(BN$6,$7:$7,)-1,1,1))</f>
        <v>14766</v>
      </c>
      <c r="BO38">
        <f ca="1">SUM(OFFSET($B38,-($B38-1),MATCH(BO$6,$7:$7,)-1,1,1):OFFSET($B38,0,MATCH(BO$6,$7:$7,)-1,1,1))</f>
        <v>1273</v>
      </c>
      <c r="BP38">
        <f ca="1">SUM(OFFSET($B38,-($B38-1),MATCH(BP$6,$7:$7,)-1,1,1):OFFSET($B38,0,MATCH(BP$6,$7:$7,)-1,1,1))</f>
        <v>26350</v>
      </c>
      <c r="BQ38">
        <f ca="1">SUM(OFFSET($B38,-($B38-1),MATCH(BQ$6,$7:$7,)-1,1,1):OFFSET($B38,0,MATCH(BQ$6,$7:$7,)-1,1,1))</f>
        <v>965</v>
      </c>
      <c r="BR38">
        <f ca="1">SUM(OFFSET($B38,-($B38-1),MATCH(BR$6,$7:$7,)-1,1,1):OFFSET($B38,0,MATCH(BR$6,$7:$7,)-1,1,1))</f>
        <v>21</v>
      </c>
      <c r="BS38">
        <f ca="1">SUM(OFFSET($B38,-($B38-1),MATCH(BS$6,$7:$7,)-1,1,1):OFFSET($B38,0,MATCH(BS$6,$7:$7,)-1,1,1))</f>
        <v>552</v>
      </c>
      <c r="BT38">
        <f ca="1">SUM(OFFSET($B38,-($B38-1),MATCH(BT$6,$7:$7,)-1,1,1):OFFSET($B38,0,MATCH(BT$6,$7:$7,)-1,1,1))</f>
        <v>0</v>
      </c>
      <c r="BU38">
        <f ca="1">SUM(OFFSET($B38,-($B38-1),MATCH(BU$6,$7:$7,)-1,1,1):OFFSET($B38,0,MATCH(BU$6,$7:$7,)-1,1,1))</f>
        <v>0</v>
      </c>
      <c r="BV38">
        <f ca="1">SUM(OFFSET($B38,-($B38-1),MATCH(BV$6,$7:$7,)-1,1,1):OFFSET($B38,0,MATCH(BV$6,$7:$7,)-1,1,1))</f>
        <v>0</v>
      </c>
      <c r="BW38">
        <f ca="1">SUM(OFFSET($B38,-($B38-1),MATCH(BW$6,$7:$7,)-1,1,1):OFFSET($B38,0,MATCH(BW$6,$7:$7,)-1,1,1))</f>
        <v>0</v>
      </c>
      <c r="BX38">
        <f ca="1">SUM(OFFSET($B38,-($B38-1),MATCH(BX$6,$7:$7,)-1,1,1):OFFSET($B38,0,MATCH(BX$6,$7:$7,)-1,1,1))</f>
        <v>0</v>
      </c>
      <c r="BY38">
        <f ca="1">SUM(OFFSET($B38,-($B38-1),MATCH(BY$6,$7:$7,)-1,1,1):OFFSET($B38,0,MATCH(BY$6,$7:$7,)-1,1,1))</f>
        <v>0</v>
      </c>
      <c r="BZ38">
        <f ca="1">SUM(OFFSET($B38,-($B38-1),MATCH(BZ$6,$7:$7,)-1,1,1):OFFSET($B38,0,MATCH(BZ$6,$7:$7,)-1,1,1))</f>
        <v>0</v>
      </c>
      <c r="CA38">
        <f ca="1">SUM(OFFSET($B38,-($B38-1),MATCH(CA$6,$7:$7,)-1,1,1):OFFSET($B38,0,MATCH(CA$6,$7:$7,)-1,1,1))</f>
        <v>0</v>
      </c>
      <c r="CB38">
        <f ca="1">SUM(OFFSET($B38,-($B38-1),MATCH(CB$6,$7:$7,)-1,1,1):OFFSET($B38,0,MATCH(CB$6,$7:$7,)-1,1,1))</f>
        <v>0</v>
      </c>
      <c r="CC38">
        <f ca="1">SUM(OFFSET($B38,-($B38-1),MATCH(CC$6,$7:$7,)-1,1,1):OFFSET($B38,0,MATCH(CC$6,$7:$7,)-1,1,1))</f>
        <v>0</v>
      </c>
      <c r="CD38">
        <f ca="1">SUM(OFFSET($B38,-($B38-1),MATCH(CD$6,$7:$7,)-1,1,1):OFFSET($B38,0,MATCH(CD$6,$7:$7,)-1,1,1))</f>
        <v>0</v>
      </c>
      <c r="CE38">
        <f ca="1">SUM(OFFSET($B38,-($B38-1),MATCH(CE$6,$7:$7,)-1,1,1):OFFSET($B38,0,MATCH(CE$6,$7:$7,)-1,1,1))</f>
        <v>0</v>
      </c>
      <c r="CF38">
        <f ca="1">SUM(OFFSET($B38,-($B38-1),MATCH(CF$6,$7:$7,)-1,1,1):OFFSET($B38,0,MATCH(CF$6,$7:$7,)-1,1,1))</f>
        <v>0</v>
      </c>
      <c r="CG38">
        <f ca="1">SUM(OFFSET($B38,-($B38-1),MATCH(CG$6,$7:$7,)-1,1,1):OFFSET($B38,0,MATCH(CG$6,$7:$7,)-1,1,1))</f>
        <v>0</v>
      </c>
      <c r="CH38">
        <f ca="1">SUM(OFFSET($B38,-($B38-1),MATCH(CH$6,$7:$7,)-1,1,1):OFFSET($B38,0,MATCH(CH$6,$7:$7,)-1,1,1))</f>
        <v>0</v>
      </c>
      <c r="CJ38">
        <v>2740</v>
      </c>
      <c r="CK38" s="2">
        <v>1080</v>
      </c>
      <c r="CL38" s="2">
        <v>3840</v>
      </c>
      <c r="CM38" s="2">
        <v>120</v>
      </c>
      <c r="CN38" s="2">
        <v>500</v>
      </c>
      <c r="CO38" s="2">
        <f t="shared" si="28"/>
        <v>32413</v>
      </c>
      <c r="CP38" s="2">
        <f t="shared" si="27"/>
        <v>31093</v>
      </c>
      <c r="CQ38" s="2">
        <f t="shared" si="27"/>
        <v>57563</v>
      </c>
      <c r="CR38" s="2">
        <f t="shared" si="27"/>
        <v>1908</v>
      </c>
      <c r="CS38" s="2">
        <f t="shared" si="27"/>
        <v>7435</v>
      </c>
      <c r="CT38">
        <f ca="1">SUM(OFFSET($B38,-($B38-1),MATCH(CT$6,$7:$7,)-1,1,1):OFFSET($B38,0,MATCH(CT$6,$7:$7,)-1,1,1))</f>
        <v>3168</v>
      </c>
      <c r="CU38">
        <f ca="1">SUM(OFFSET($B38,-($B38-1),MATCH(CU$6,$7:$7,)-1,1,1):OFFSET($B38,0,MATCH(CU$6,$7:$7,)-1,1,1))</f>
        <v>8328</v>
      </c>
      <c r="CV38">
        <f ca="1">SUM(OFFSET($B38,-($B38-1),MATCH(CV$6,$7:$7,)-1,1,1):OFFSET($B38,0,MATCH(CV$6,$7:$7,)-1,1,1))</f>
        <v>168</v>
      </c>
      <c r="CW38">
        <f ca="1">SUM(OFFSET($B38,-($B38-1),MATCH(CW$6,$7:$7,)-1,1,1):OFFSET($B38,0,MATCH(CW$6,$7:$7,)-1,1,1))</f>
        <v>1100</v>
      </c>
      <c r="CX38">
        <f ca="1">SUM(OFFSET($B38,-($B38-1),MATCH(CX$6,$7:$7,)-1,1,1):OFFSET($B38,0,MATCH(CX$6,$7:$7,)-1,1,1))</f>
        <v>65254</v>
      </c>
    </row>
    <row r="39" spans="2:102">
      <c r="B39" s="38">
        <f>IF(MONTH(C39)&gt;=4,(MONTH(C39))-3,(MONTH(C39))+9)</f>
        <v>3</v>
      </c>
      <c r="C39" s="37">
        <v>39600</v>
      </c>
      <c r="D39" s="156">
        <v>42721</v>
      </c>
      <c r="E39" s="155">
        <v>211</v>
      </c>
      <c r="F39" s="155">
        <v>61152</v>
      </c>
      <c r="G39" s="155">
        <f t="shared" si="20"/>
        <v>598273</v>
      </c>
      <c r="H39" s="155">
        <f t="shared" si="21"/>
        <v>2644</v>
      </c>
      <c r="I39" s="155">
        <f t="shared" si="22"/>
        <v>768066</v>
      </c>
      <c r="J39" s="155">
        <f ca="1">SUM(OFFSET($B39,-($B39-1),MATCH(J$6,$7:$7,)-1,1,1):OFFSET($B39,0,MATCH(J$6,$7:$7,)-1,1,1))</f>
        <v>652</v>
      </c>
      <c r="K39" s="155">
        <f ca="1">SUM(OFFSET($B39,-($B39-1),MATCH(K$6,$7:$7,)-1,1,1):OFFSET($B39,0,MATCH(K$6,$7:$7,)-1,1,1))</f>
        <v>189630</v>
      </c>
      <c r="L39" s="155">
        <f ca="1">SUM(OFFSET($B39,-($B39-1),MATCH(L$6,$7:$7,)-1,1,1):OFFSET($B39,0,MATCH(L$6,$7:$7,)-1,1,1))</f>
        <v>1800296</v>
      </c>
      <c r="M39" s="48">
        <v>371646</v>
      </c>
      <c r="N39">
        <v>3776</v>
      </c>
      <c r="O39">
        <v>512482</v>
      </c>
      <c r="P39">
        <f t="shared" si="23"/>
        <v>4615896</v>
      </c>
      <c r="Q39">
        <f t="shared" si="24"/>
        <v>47368</v>
      </c>
      <c r="R39">
        <f t="shared" si="25"/>
        <v>6184663</v>
      </c>
      <c r="S39">
        <f ca="1">SUM(OFFSET($B39,-($B39-1),MATCH(S$6,$7:$7,)-1,1,1):OFFSET($B39,0,MATCH(S$6,$7:$7,)-1,1,1))</f>
        <v>11852</v>
      </c>
      <c r="T39">
        <f ca="1">SUM(OFFSET($B39,-($B39-1),MATCH(T$6,$7:$7,)-1,1,1):OFFSET($B39,0,MATCH(T$6,$7:$7,)-1,1,1))</f>
        <v>1621253</v>
      </c>
      <c r="U39">
        <f ca="1">SUM(OFFSET($B39,-($B39-1),MATCH(U$6,$7:$7,)-1,1,1):OFFSET($B39,0,MATCH(U$6,$7:$7,)-1,1,1))</f>
        <v>13690952</v>
      </c>
      <c r="V39" s="48">
        <v>275</v>
      </c>
      <c r="W39">
        <v>6073</v>
      </c>
      <c r="X39">
        <v>539</v>
      </c>
      <c r="Y39">
        <v>13607</v>
      </c>
      <c r="Z39">
        <v>566</v>
      </c>
      <c r="AA39">
        <v>19</v>
      </c>
      <c r="AB39">
        <v>245</v>
      </c>
      <c r="AR39" s="2">
        <f t="shared" si="8"/>
        <v>3857</v>
      </c>
      <c r="AS39" s="2">
        <f t="shared" si="9"/>
        <v>61887</v>
      </c>
      <c r="AT39" s="2">
        <f t="shared" si="10"/>
        <v>10361</v>
      </c>
      <c r="AU39" s="2">
        <f t="shared" si="11"/>
        <v>89724</v>
      </c>
      <c r="AV39" s="2">
        <f t="shared" si="12"/>
        <v>4960</v>
      </c>
      <c r="AW39" s="2">
        <f t="shared" si="13"/>
        <v>114</v>
      </c>
      <c r="AX39" s="2">
        <f t="shared" si="14"/>
        <v>3259</v>
      </c>
      <c r="AY39" s="2"/>
      <c r="AZ39" s="2"/>
      <c r="BA39" s="2"/>
      <c r="BB39" s="2"/>
      <c r="BC39" s="2"/>
      <c r="BD39" s="2"/>
      <c r="BE39" s="2"/>
      <c r="BF39" s="2"/>
      <c r="BG39" s="2"/>
      <c r="BH39" s="2"/>
      <c r="BI39" s="2"/>
      <c r="BJ39" s="2"/>
      <c r="BK39" s="2"/>
      <c r="BL39" s="2"/>
      <c r="BM39" s="2"/>
      <c r="BN39">
        <f ca="1">SUM(OFFSET($B39,-($B39-1),MATCH(BN$6,$7:$7,)-1,1,1):OFFSET($B39,0,MATCH(BN$6,$7:$7,)-1,1,1))</f>
        <v>20839</v>
      </c>
      <c r="BO39">
        <f ca="1">SUM(OFFSET($B39,-($B39-1),MATCH(BO$6,$7:$7,)-1,1,1):OFFSET($B39,0,MATCH(BO$6,$7:$7,)-1,1,1))</f>
        <v>1812</v>
      </c>
      <c r="BP39">
        <f ca="1">SUM(OFFSET($B39,-($B39-1),MATCH(BP$6,$7:$7,)-1,1,1):OFFSET($B39,0,MATCH(BP$6,$7:$7,)-1,1,1))</f>
        <v>39957</v>
      </c>
      <c r="BQ39">
        <f ca="1">SUM(OFFSET($B39,-($B39-1),MATCH(BQ$6,$7:$7,)-1,1,1):OFFSET($B39,0,MATCH(BQ$6,$7:$7,)-1,1,1))</f>
        <v>1531</v>
      </c>
      <c r="BR39">
        <f ca="1">SUM(OFFSET($B39,-($B39-1),MATCH(BR$6,$7:$7,)-1,1,1):OFFSET($B39,0,MATCH(BR$6,$7:$7,)-1,1,1))</f>
        <v>40</v>
      </c>
      <c r="BS39">
        <f ca="1">SUM(OFFSET($B39,-($B39-1),MATCH(BS$6,$7:$7,)-1,1,1):OFFSET($B39,0,MATCH(BS$6,$7:$7,)-1,1,1))</f>
        <v>797</v>
      </c>
      <c r="BT39">
        <f ca="1">SUM(OFFSET($B39,-($B39-1),MATCH(BT$6,$7:$7,)-1,1,1):OFFSET($B39,0,MATCH(BT$6,$7:$7,)-1,1,1))</f>
        <v>0</v>
      </c>
      <c r="BU39">
        <f ca="1">SUM(OFFSET($B39,-($B39-1),MATCH(BU$6,$7:$7,)-1,1,1):OFFSET($B39,0,MATCH(BU$6,$7:$7,)-1,1,1))</f>
        <v>0</v>
      </c>
      <c r="BV39">
        <f ca="1">SUM(OFFSET($B39,-($B39-1),MATCH(BV$6,$7:$7,)-1,1,1):OFFSET($B39,0,MATCH(BV$6,$7:$7,)-1,1,1))</f>
        <v>0</v>
      </c>
      <c r="BW39">
        <f ca="1">SUM(OFFSET($B39,-($B39-1),MATCH(BW$6,$7:$7,)-1,1,1):OFFSET($B39,0,MATCH(BW$6,$7:$7,)-1,1,1))</f>
        <v>0</v>
      </c>
      <c r="BX39">
        <f ca="1">SUM(OFFSET($B39,-($B39-1),MATCH(BX$6,$7:$7,)-1,1,1):OFFSET($B39,0,MATCH(BX$6,$7:$7,)-1,1,1))</f>
        <v>0</v>
      </c>
      <c r="BY39">
        <f ca="1">SUM(OFFSET($B39,-($B39-1),MATCH(BY$6,$7:$7,)-1,1,1):OFFSET($B39,0,MATCH(BY$6,$7:$7,)-1,1,1))</f>
        <v>0</v>
      </c>
      <c r="BZ39">
        <f ca="1">SUM(OFFSET($B39,-($B39-1),MATCH(BZ$6,$7:$7,)-1,1,1):OFFSET($B39,0,MATCH(BZ$6,$7:$7,)-1,1,1))</f>
        <v>0</v>
      </c>
      <c r="CA39">
        <f ca="1">SUM(OFFSET($B39,-($B39-1),MATCH(CA$6,$7:$7,)-1,1,1):OFFSET($B39,0,MATCH(CA$6,$7:$7,)-1,1,1))</f>
        <v>0</v>
      </c>
      <c r="CB39">
        <f ca="1">SUM(OFFSET($B39,-($B39-1),MATCH(CB$6,$7:$7,)-1,1,1):OFFSET($B39,0,MATCH(CB$6,$7:$7,)-1,1,1))</f>
        <v>0</v>
      </c>
      <c r="CC39">
        <f ca="1">SUM(OFFSET($B39,-($B39-1),MATCH(CC$6,$7:$7,)-1,1,1):OFFSET($B39,0,MATCH(CC$6,$7:$7,)-1,1,1))</f>
        <v>0</v>
      </c>
      <c r="CD39">
        <f ca="1">SUM(OFFSET($B39,-($B39-1),MATCH(CD$6,$7:$7,)-1,1,1):OFFSET($B39,0,MATCH(CD$6,$7:$7,)-1,1,1))</f>
        <v>0</v>
      </c>
      <c r="CE39">
        <f ca="1">SUM(OFFSET($B39,-($B39-1),MATCH(CE$6,$7:$7,)-1,1,1):OFFSET($B39,0,MATCH(CE$6,$7:$7,)-1,1,1))</f>
        <v>0</v>
      </c>
      <c r="CF39">
        <f ca="1">SUM(OFFSET($B39,-($B39-1),MATCH(CF$6,$7:$7,)-1,1,1):OFFSET($B39,0,MATCH(CF$6,$7:$7,)-1,1,1))</f>
        <v>0</v>
      </c>
      <c r="CG39">
        <f ca="1">SUM(OFFSET($B39,-($B39-1),MATCH(CG$6,$7:$7,)-1,1,1):OFFSET($B39,0,MATCH(CG$6,$7:$7,)-1,1,1))</f>
        <v>0</v>
      </c>
      <c r="CH39">
        <f ca="1">SUM(OFFSET($B39,-($B39-1),MATCH(CH$6,$7:$7,)-1,1,1):OFFSET($B39,0,MATCH(CH$6,$7:$7,)-1,1,1))</f>
        <v>0</v>
      </c>
      <c r="CJ39">
        <v>2508</v>
      </c>
      <c r="CK39" s="2">
        <v>1235</v>
      </c>
      <c r="CL39" s="2">
        <v>3135</v>
      </c>
      <c r="CM39" s="2">
        <v>190</v>
      </c>
      <c r="CN39" s="2">
        <v>589</v>
      </c>
      <c r="CO39" s="2">
        <f t="shared" si="28"/>
        <v>32584</v>
      </c>
      <c r="CP39" s="2">
        <f t="shared" si="27"/>
        <v>30618</v>
      </c>
      <c r="CQ39" s="2">
        <f t="shared" si="27"/>
        <v>57164</v>
      </c>
      <c r="CR39" s="2">
        <f t="shared" si="27"/>
        <v>1851</v>
      </c>
      <c r="CS39" s="2">
        <f t="shared" si="27"/>
        <v>7492</v>
      </c>
      <c r="CT39">
        <f ca="1">SUM(OFFSET($B39,-($B39-1),MATCH(CT$6,$7:$7,)-1,1,1):OFFSET($B39,0,MATCH(CT$6,$7:$7,)-1,1,1))</f>
        <v>4403</v>
      </c>
      <c r="CU39">
        <f ca="1">SUM(OFFSET($B39,-($B39-1),MATCH(CU$6,$7:$7,)-1,1,1):OFFSET($B39,0,MATCH(CU$6,$7:$7,)-1,1,1))</f>
        <v>11463</v>
      </c>
      <c r="CV39">
        <f ca="1">SUM(OFFSET($B39,-($B39-1),MATCH(CV$6,$7:$7,)-1,1,1):OFFSET($B39,0,MATCH(CV$6,$7:$7,)-1,1,1))</f>
        <v>358</v>
      </c>
      <c r="CW39">
        <f ca="1">SUM(OFFSET($B39,-($B39-1),MATCH(CW$6,$7:$7,)-1,1,1):OFFSET($B39,0,MATCH(CW$6,$7:$7,)-1,1,1))</f>
        <v>1689</v>
      </c>
      <c r="CX39">
        <f ca="1">SUM(OFFSET($B39,-($B39-1),MATCH(CX$6,$7:$7,)-1,1,1):OFFSET($B39,0,MATCH(CX$6,$7:$7,)-1,1,1))</f>
        <v>97838</v>
      </c>
    </row>
    <row r="40" spans="2:102">
      <c r="B40" s="38">
        <f t="shared" ref="B40:B103" si="29">IF(MONTH(C40)&gt;=4,(MONTH(C40))-3,(MONTH(C40))+9)</f>
        <v>4</v>
      </c>
      <c r="C40" s="37">
        <v>39630</v>
      </c>
      <c r="D40" s="156">
        <v>52397</v>
      </c>
      <c r="E40" s="155">
        <v>225</v>
      </c>
      <c r="F40" s="155">
        <v>67642</v>
      </c>
      <c r="G40" s="155">
        <f t="shared" si="20"/>
        <v>601771</v>
      </c>
      <c r="H40" s="155">
        <f t="shared" si="21"/>
        <v>2650</v>
      </c>
      <c r="I40" s="155">
        <f t="shared" si="22"/>
        <v>771032</v>
      </c>
      <c r="J40" s="155">
        <f ca="1">SUM(OFFSET($B40,-($B40-1),MATCH(J$6,$7:$7,)-1,1,1):OFFSET($B40,0,MATCH(J$6,$7:$7,)-1,1,1))</f>
        <v>877</v>
      </c>
      <c r="K40" s="155">
        <f ca="1">SUM(OFFSET($B40,-($B40-1),MATCH(K$6,$7:$7,)-1,1,1):OFFSET($B40,0,MATCH(K$6,$7:$7,)-1,1,1))</f>
        <v>257272</v>
      </c>
      <c r="L40" s="155">
        <f ca="1">SUM(OFFSET($B40,-($B40-1),MATCH(L$6,$7:$7,)-1,1,1):OFFSET($B40,0,MATCH(L$6,$7:$7,)-1,1,1))</f>
        <v>2402067</v>
      </c>
      <c r="M40" s="48">
        <v>401877</v>
      </c>
      <c r="N40">
        <v>3921</v>
      </c>
      <c r="O40">
        <v>530456</v>
      </c>
      <c r="P40">
        <f t="shared" si="23"/>
        <v>4670276</v>
      </c>
      <c r="Q40">
        <f t="shared" si="24"/>
        <v>47459</v>
      </c>
      <c r="R40">
        <f t="shared" si="25"/>
        <v>6257085</v>
      </c>
      <c r="S40">
        <f ca="1">SUM(OFFSET($B40,-($B40-1),MATCH(S$6,$7:$7,)-1,1,1):OFFSET($B40,0,MATCH(S$6,$7:$7,)-1,1,1))</f>
        <v>15773</v>
      </c>
      <c r="T40">
        <f ca="1">SUM(OFFSET($B40,-($B40-1),MATCH(T$6,$7:$7,)-1,1,1):OFFSET($B40,0,MATCH(T$6,$7:$7,)-1,1,1))</f>
        <v>2151709</v>
      </c>
      <c r="U40">
        <f ca="1">SUM(OFFSET($B40,-($B40-1),MATCH(U$6,$7:$7,)-1,1,1):OFFSET($B40,0,MATCH(U$6,$7:$7,)-1,1,1))</f>
        <v>18361228</v>
      </c>
      <c r="V40" s="48">
        <v>407</v>
      </c>
      <c r="W40">
        <v>6728</v>
      </c>
      <c r="X40">
        <v>551</v>
      </c>
      <c r="Y40">
        <v>17030</v>
      </c>
      <c r="Z40">
        <v>806</v>
      </c>
      <c r="AA40">
        <v>113</v>
      </c>
      <c r="AB40">
        <v>375</v>
      </c>
      <c r="AR40" s="2">
        <f t="shared" si="8"/>
        <v>4264</v>
      </c>
      <c r="AS40" s="2">
        <f t="shared" si="9"/>
        <v>68615</v>
      </c>
      <c r="AT40" s="2">
        <f t="shared" si="10"/>
        <v>10912</v>
      </c>
      <c r="AU40" s="2">
        <f t="shared" si="11"/>
        <v>106754</v>
      </c>
      <c r="AV40" s="2">
        <f t="shared" si="12"/>
        <v>5766</v>
      </c>
      <c r="AW40" s="2">
        <f t="shared" si="13"/>
        <v>227</v>
      </c>
      <c r="AX40" s="2">
        <f t="shared" si="14"/>
        <v>3634</v>
      </c>
      <c r="AY40" s="2"/>
      <c r="AZ40" s="2"/>
      <c r="BA40" s="2"/>
      <c r="BB40" s="2"/>
      <c r="BC40" s="2"/>
      <c r="BD40" s="2"/>
      <c r="BE40" s="2"/>
      <c r="BF40" s="2"/>
      <c r="BG40" s="2"/>
      <c r="BH40" s="2"/>
      <c r="BI40" s="2"/>
      <c r="BJ40" s="2"/>
      <c r="BK40" s="2"/>
      <c r="BL40" s="2"/>
      <c r="BM40" s="2"/>
      <c r="BN40">
        <f ca="1">SUM(OFFSET($B40,-($B40-1),MATCH(BN$6,$7:$7,)-1,1,1):OFFSET($B40,0,MATCH(BN$6,$7:$7,)-1,1,1))</f>
        <v>27567</v>
      </c>
      <c r="BO40">
        <f ca="1">SUM(OFFSET($B40,-($B40-1),MATCH(BO$6,$7:$7,)-1,1,1):OFFSET($B40,0,MATCH(BO$6,$7:$7,)-1,1,1))</f>
        <v>2363</v>
      </c>
      <c r="BP40">
        <f ca="1">SUM(OFFSET($B40,-($B40-1),MATCH(BP$6,$7:$7,)-1,1,1):OFFSET($B40,0,MATCH(BP$6,$7:$7,)-1,1,1))</f>
        <v>56987</v>
      </c>
      <c r="BQ40">
        <f ca="1">SUM(OFFSET($B40,-($B40-1),MATCH(BQ$6,$7:$7,)-1,1,1):OFFSET($B40,0,MATCH(BQ$6,$7:$7,)-1,1,1))</f>
        <v>2337</v>
      </c>
      <c r="BR40">
        <f ca="1">SUM(OFFSET($B40,-($B40-1),MATCH(BR$6,$7:$7,)-1,1,1):OFFSET($B40,0,MATCH(BR$6,$7:$7,)-1,1,1))</f>
        <v>153</v>
      </c>
      <c r="BS40">
        <f ca="1">SUM(OFFSET($B40,-($B40-1),MATCH(BS$6,$7:$7,)-1,1,1):OFFSET($B40,0,MATCH(BS$6,$7:$7,)-1,1,1))</f>
        <v>1172</v>
      </c>
      <c r="BT40">
        <f ca="1">SUM(OFFSET($B40,-($B40-1),MATCH(BT$6,$7:$7,)-1,1,1):OFFSET($B40,0,MATCH(BT$6,$7:$7,)-1,1,1))</f>
        <v>0</v>
      </c>
      <c r="BU40">
        <f ca="1">SUM(OFFSET($B40,-($B40-1),MATCH(BU$6,$7:$7,)-1,1,1):OFFSET($B40,0,MATCH(BU$6,$7:$7,)-1,1,1))</f>
        <v>0</v>
      </c>
      <c r="BV40">
        <f ca="1">SUM(OFFSET($B40,-($B40-1),MATCH(BV$6,$7:$7,)-1,1,1):OFFSET($B40,0,MATCH(BV$6,$7:$7,)-1,1,1))</f>
        <v>0</v>
      </c>
      <c r="BW40">
        <f ca="1">SUM(OFFSET($B40,-($B40-1),MATCH(BW$6,$7:$7,)-1,1,1):OFFSET($B40,0,MATCH(BW$6,$7:$7,)-1,1,1))</f>
        <v>0</v>
      </c>
      <c r="BX40">
        <f ca="1">SUM(OFFSET($B40,-($B40-1),MATCH(BX$6,$7:$7,)-1,1,1):OFFSET($B40,0,MATCH(BX$6,$7:$7,)-1,1,1))</f>
        <v>0</v>
      </c>
      <c r="BY40">
        <f ca="1">SUM(OFFSET($B40,-($B40-1),MATCH(BY$6,$7:$7,)-1,1,1):OFFSET($B40,0,MATCH(BY$6,$7:$7,)-1,1,1))</f>
        <v>0</v>
      </c>
      <c r="BZ40">
        <f ca="1">SUM(OFFSET($B40,-($B40-1),MATCH(BZ$6,$7:$7,)-1,1,1):OFFSET($B40,0,MATCH(BZ$6,$7:$7,)-1,1,1))</f>
        <v>0</v>
      </c>
      <c r="CA40">
        <f ca="1">SUM(OFFSET($B40,-($B40-1),MATCH(CA$6,$7:$7,)-1,1,1):OFFSET($B40,0,MATCH(CA$6,$7:$7,)-1,1,1))</f>
        <v>0</v>
      </c>
      <c r="CB40">
        <f ca="1">SUM(OFFSET($B40,-($B40-1),MATCH(CB$6,$7:$7,)-1,1,1):OFFSET($B40,0,MATCH(CB$6,$7:$7,)-1,1,1))</f>
        <v>0</v>
      </c>
      <c r="CC40">
        <f ca="1">SUM(OFFSET($B40,-($B40-1),MATCH(CC$6,$7:$7,)-1,1,1):OFFSET($B40,0,MATCH(CC$6,$7:$7,)-1,1,1))</f>
        <v>0</v>
      </c>
      <c r="CD40">
        <f ca="1">SUM(OFFSET($B40,-($B40-1),MATCH(CD$6,$7:$7,)-1,1,1):OFFSET($B40,0,MATCH(CD$6,$7:$7,)-1,1,1))</f>
        <v>0</v>
      </c>
      <c r="CE40">
        <f ca="1">SUM(OFFSET($B40,-($B40-1),MATCH(CE$6,$7:$7,)-1,1,1):OFFSET($B40,0,MATCH(CE$6,$7:$7,)-1,1,1))</f>
        <v>0</v>
      </c>
      <c r="CF40">
        <f ca="1">SUM(OFFSET($B40,-($B40-1),MATCH(CF$6,$7:$7,)-1,1,1):OFFSET($B40,0,MATCH(CF$6,$7:$7,)-1,1,1))</f>
        <v>0</v>
      </c>
      <c r="CG40">
        <f ca="1">SUM(OFFSET($B40,-($B40-1),MATCH(CG$6,$7:$7,)-1,1,1):OFFSET($B40,0,MATCH(CG$6,$7:$7,)-1,1,1))</f>
        <v>0</v>
      </c>
      <c r="CH40">
        <f ca="1">SUM(OFFSET($B40,-($B40-1),MATCH(CH$6,$7:$7,)-1,1,1):OFFSET($B40,0,MATCH(CH$6,$7:$7,)-1,1,1))</f>
        <v>0</v>
      </c>
      <c r="CJ40">
        <v>2544</v>
      </c>
      <c r="CK40" s="2">
        <v>1896</v>
      </c>
      <c r="CL40" s="2">
        <v>3888</v>
      </c>
      <c r="CM40" s="2">
        <v>144</v>
      </c>
      <c r="CN40" s="2">
        <v>528</v>
      </c>
      <c r="CO40" s="2">
        <f t="shared" si="28"/>
        <v>32272</v>
      </c>
      <c r="CP40" s="2">
        <f t="shared" si="27"/>
        <v>30834</v>
      </c>
      <c r="CQ40" s="2">
        <f t="shared" si="27"/>
        <v>57788</v>
      </c>
      <c r="CR40" s="2">
        <f t="shared" si="27"/>
        <v>1755</v>
      </c>
      <c r="CS40" s="2">
        <f t="shared" si="27"/>
        <v>7660</v>
      </c>
      <c r="CT40">
        <f ca="1">SUM(OFFSET($B40,-($B40-1),MATCH(CT$6,$7:$7,)-1,1,1):OFFSET($B40,0,MATCH(CT$6,$7:$7,)-1,1,1))</f>
        <v>6299</v>
      </c>
      <c r="CU40">
        <f ca="1">SUM(OFFSET($B40,-($B40-1),MATCH(CU$6,$7:$7,)-1,1,1):OFFSET($B40,0,MATCH(CU$6,$7:$7,)-1,1,1))</f>
        <v>15351</v>
      </c>
      <c r="CV40">
        <f ca="1">SUM(OFFSET($B40,-($B40-1),MATCH(CV$6,$7:$7,)-1,1,1):OFFSET($B40,0,MATCH(CV$6,$7:$7,)-1,1,1))</f>
        <v>502</v>
      </c>
      <c r="CW40">
        <f ca="1">SUM(OFFSET($B40,-($B40-1),MATCH(CW$6,$7:$7,)-1,1,1):OFFSET($B40,0,MATCH(CW$6,$7:$7,)-1,1,1))</f>
        <v>2217</v>
      </c>
      <c r="CX40">
        <f ca="1">SUM(OFFSET($B40,-($B40-1),MATCH(CX$6,$7:$7,)-1,1,1):OFFSET($B40,0,MATCH(CX$6,$7:$7,)-1,1,1))</f>
        <v>130110</v>
      </c>
    </row>
    <row r="41" spans="2:102">
      <c r="B41" s="38">
        <f t="shared" si="29"/>
        <v>5</v>
      </c>
      <c r="C41" s="37">
        <v>39661</v>
      </c>
      <c r="D41" s="156">
        <v>46641</v>
      </c>
      <c r="E41" s="155">
        <v>218</v>
      </c>
      <c r="F41" s="155">
        <v>66480</v>
      </c>
      <c r="G41" s="155">
        <f t="shared" si="20"/>
        <v>601776</v>
      </c>
      <c r="H41" s="155">
        <f t="shared" si="21"/>
        <v>2647</v>
      </c>
      <c r="I41" s="155">
        <f t="shared" si="22"/>
        <v>772648</v>
      </c>
      <c r="J41" s="155">
        <f ca="1">SUM(OFFSET($B41,-($B41-1),MATCH(J$6,$7:$7,)-1,1,1):OFFSET($B41,0,MATCH(J$6,$7:$7,)-1,1,1))</f>
        <v>1095</v>
      </c>
      <c r="K41" s="155">
        <f ca="1">SUM(OFFSET($B41,-($B41-1),MATCH(K$6,$7:$7,)-1,1,1):OFFSET($B41,0,MATCH(K$6,$7:$7,)-1,1,1))</f>
        <v>323752</v>
      </c>
      <c r="L41" s="155">
        <f ca="1">SUM(OFFSET($B41,-($B41-1),MATCH(L$6,$7:$7,)-1,1,1):OFFSET($B41,0,MATCH(L$6,$7:$7,)-1,1,1))</f>
        <v>3003843</v>
      </c>
      <c r="M41" s="48">
        <v>381888</v>
      </c>
      <c r="N41">
        <v>3922</v>
      </c>
      <c r="O41">
        <v>537609</v>
      </c>
      <c r="P41">
        <f t="shared" si="23"/>
        <v>4705626</v>
      </c>
      <c r="Q41">
        <f t="shared" si="24"/>
        <v>47513</v>
      </c>
      <c r="R41">
        <f t="shared" si="25"/>
        <v>6328905</v>
      </c>
      <c r="S41">
        <f ca="1">SUM(OFFSET($B41,-($B41-1),MATCH(S$6,$7:$7,)-1,1,1):OFFSET($B41,0,MATCH(S$6,$7:$7,)-1,1,1))</f>
        <v>19695</v>
      </c>
      <c r="T41">
        <f ca="1">SUM(OFFSET($B41,-($B41-1),MATCH(T$6,$7:$7,)-1,1,1):OFFSET($B41,0,MATCH(T$6,$7:$7,)-1,1,1))</f>
        <v>2689318</v>
      </c>
      <c r="U41">
        <f ca="1">SUM(OFFSET($B41,-($B41-1),MATCH(U$6,$7:$7,)-1,1,1):OFFSET($B41,0,MATCH(U$6,$7:$7,)-1,1,1))</f>
        <v>23066854</v>
      </c>
      <c r="V41" s="48">
        <v>227</v>
      </c>
      <c r="W41">
        <v>6501</v>
      </c>
      <c r="X41">
        <v>679</v>
      </c>
      <c r="Y41">
        <v>14468</v>
      </c>
      <c r="Z41">
        <v>597</v>
      </c>
      <c r="AA41">
        <v>55</v>
      </c>
      <c r="AB41">
        <v>340</v>
      </c>
      <c r="AR41" s="2">
        <f t="shared" si="8"/>
        <v>4491</v>
      </c>
      <c r="AS41" s="2">
        <f t="shared" si="9"/>
        <v>75116</v>
      </c>
      <c r="AT41" s="2">
        <f t="shared" si="10"/>
        <v>11591</v>
      </c>
      <c r="AU41" s="2">
        <f t="shared" si="11"/>
        <v>121222</v>
      </c>
      <c r="AV41" s="2">
        <f t="shared" si="12"/>
        <v>6363</v>
      </c>
      <c r="AW41" s="2">
        <f t="shared" si="13"/>
        <v>282</v>
      </c>
      <c r="AX41" s="2">
        <f t="shared" si="14"/>
        <v>3974</v>
      </c>
      <c r="AY41" s="2"/>
      <c r="AZ41" s="2"/>
      <c r="BA41" s="2"/>
      <c r="BB41" s="2"/>
      <c r="BC41" s="2"/>
      <c r="BD41" s="2"/>
      <c r="BE41" s="2"/>
      <c r="BF41" s="2"/>
      <c r="BG41" s="2"/>
      <c r="BH41" s="2"/>
      <c r="BI41" s="2"/>
      <c r="BJ41" s="2"/>
      <c r="BK41" s="2"/>
      <c r="BL41" s="2"/>
      <c r="BM41" s="2"/>
      <c r="BN41">
        <f ca="1">SUM(OFFSET($B41,-($B41-1),MATCH(BN$6,$7:$7,)-1,1,1):OFFSET($B41,0,MATCH(BN$6,$7:$7,)-1,1,1))</f>
        <v>34068</v>
      </c>
      <c r="BO41">
        <f ca="1">SUM(OFFSET($B41,-($B41-1),MATCH(BO$6,$7:$7,)-1,1,1):OFFSET($B41,0,MATCH(BO$6,$7:$7,)-1,1,1))</f>
        <v>3042</v>
      </c>
      <c r="BP41">
        <f ca="1">SUM(OFFSET($B41,-($B41-1),MATCH(BP$6,$7:$7,)-1,1,1):OFFSET($B41,0,MATCH(BP$6,$7:$7,)-1,1,1))</f>
        <v>71455</v>
      </c>
      <c r="BQ41">
        <f ca="1">SUM(OFFSET($B41,-($B41-1),MATCH(BQ$6,$7:$7,)-1,1,1):OFFSET($B41,0,MATCH(BQ$6,$7:$7,)-1,1,1))</f>
        <v>2934</v>
      </c>
      <c r="BR41">
        <f ca="1">SUM(OFFSET($B41,-($B41-1),MATCH(BR$6,$7:$7,)-1,1,1):OFFSET($B41,0,MATCH(BR$6,$7:$7,)-1,1,1))</f>
        <v>208</v>
      </c>
      <c r="BS41">
        <f ca="1">SUM(OFFSET($B41,-($B41-1),MATCH(BS$6,$7:$7,)-1,1,1):OFFSET($B41,0,MATCH(BS$6,$7:$7,)-1,1,1))</f>
        <v>1512</v>
      </c>
      <c r="BT41">
        <f ca="1">SUM(OFFSET($B41,-($B41-1),MATCH(BT$6,$7:$7,)-1,1,1):OFFSET($B41,0,MATCH(BT$6,$7:$7,)-1,1,1))</f>
        <v>0</v>
      </c>
      <c r="BU41">
        <f ca="1">SUM(OFFSET($B41,-($B41-1),MATCH(BU$6,$7:$7,)-1,1,1):OFFSET($B41,0,MATCH(BU$6,$7:$7,)-1,1,1))</f>
        <v>0</v>
      </c>
      <c r="BV41">
        <f ca="1">SUM(OFFSET($B41,-($B41-1),MATCH(BV$6,$7:$7,)-1,1,1):OFFSET($B41,0,MATCH(BV$6,$7:$7,)-1,1,1))</f>
        <v>0</v>
      </c>
      <c r="BW41">
        <f ca="1">SUM(OFFSET($B41,-($B41-1),MATCH(BW$6,$7:$7,)-1,1,1):OFFSET($B41,0,MATCH(BW$6,$7:$7,)-1,1,1))</f>
        <v>0</v>
      </c>
      <c r="BX41">
        <f ca="1">SUM(OFFSET($B41,-($B41-1),MATCH(BX$6,$7:$7,)-1,1,1):OFFSET($B41,0,MATCH(BX$6,$7:$7,)-1,1,1))</f>
        <v>0</v>
      </c>
      <c r="BY41">
        <f ca="1">SUM(OFFSET($B41,-($B41-1),MATCH(BY$6,$7:$7,)-1,1,1):OFFSET($B41,0,MATCH(BY$6,$7:$7,)-1,1,1))</f>
        <v>0</v>
      </c>
      <c r="BZ41">
        <f ca="1">SUM(OFFSET($B41,-($B41-1),MATCH(BZ$6,$7:$7,)-1,1,1):OFFSET($B41,0,MATCH(BZ$6,$7:$7,)-1,1,1))</f>
        <v>0</v>
      </c>
      <c r="CA41">
        <f ca="1">SUM(OFFSET($B41,-($B41-1),MATCH(CA$6,$7:$7,)-1,1,1):OFFSET($B41,0,MATCH(CA$6,$7:$7,)-1,1,1))</f>
        <v>0</v>
      </c>
      <c r="CB41">
        <f ca="1">SUM(OFFSET($B41,-($B41-1),MATCH(CB$6,$7:$7,)-1,1,1):OFFSET($B41,0,MATCH(CB$6,$7:$7,)-1,1,1))</f>
        <v>0</v>
      </c>
      <c r="CC41">
        <f ca="1">SUM(OFFSET($B41,-($B41-1),MATCH(CC$6,$7:$7,)-1,1,1):OFFSET($B41,0,MATCH(CC$6,$7:$7,)-1,1,1))</f>
        <v>0</v>
      </c>
      <c r="CD41">
        <f ca="1">SUM(OFFSET($B41,-($B41-1),MATCH(CD$6,$7:$7,)-1,1,1):OFFSET($B41,0,MATCH(CD$6,$7:$7,)-1,1,1))</f>
        <v>0</v>
      </c>
      <c r="CE41">
        <f ca="1">SUM(OFFSET($B41,-($B41-1),MATCH(CE$6,$7:$7,)-1,1,1):OFFSET($B41,0,MATCH(CE$6,$7:$7,)-1,1,1))</f>
        <v>0</v>
      </c>
      <c r="CF41">
        <f ca="1">SUM(OFFSET($B41,-($B41-1),MATCH(CF$6,$7:$7,)-1,1,1):OFFSET($B41,0,MATCH(CF$6,$7:$7,)-1,1,1))</f>
        <v>0</v>
      </c>
      <c r="CG41">
        <f ca="1">SUM(OFFSET($B41,-($B41-1),MATCH(CG$6,$7:$7,)-1,1,1):OFFSET($B41,0,MATCH(CG$6,$7:$7,)-1,1,1))</f>
        <v>0</v>
      </c>
      <c r="CH41">
        <f ca="1">SUM(OFFSET($B41,-($B41-1),MATCH(CH$6,$7:$7,)-1,1,1):OFFSET($B41,0,MATCH(CH$6,$7:$7,)-1,1,1))</f>
        <v>0</v>
      </c>
      <c r="CJ41">
        <v>2530</v>
      </c>
      <c r="CK41" s="2">
        <v>1496</v>
      </c>
      <c r="CL41" s="2">
        <v>3410</v>
      </c>
      <c r="CM41" s="2">
        <v>176</v>
      </c>
      <c r="CN41" s="2">
        <v>572</v>
      </c>
      <c r="CO41" s="2">
        <f t="shared" si="28"/>
        <v>31876</v>
      </c>
      <c r="CP41" s="2">
        <f t="shared" si="27"/>
        <v>30900</v>
      </c>
      <c r="CQ41" s="2">
        <f t="shared" si="27"/>
        <v>57876</v>
      </c>
      <c r="CR41" s="2">
        <f t="shared" si="27"/>
        <v>1777</v>
      </c>
      <c r="CS41" s="2">
        <f t="shared" si="27"/>
        <v>7594</v>
      </c>
      <c r="CT41">
        <f ca="1">SUM(OFFSET($B41,-($B41-1),MATCH(CT$6,$7:$7,)-1,1,1):OFFSET($B41,0,MATCH(CT$6,$7:$7,)-1,1,1))</f>
        <v>7795</v>
      </c>
      <c r="CU41">
        <f ca="1">SUM(OFFSET($B41,-($B41-1),MATCH(CU$6,$7:$7,)-1,1,1):OFFSET($B41,0,MATCH(CU$6,$7:$7,)-1,1,1))</f>
        <v>18761</v>
      </c>
      <c r="CV41">
        <f ca="1">SUM(OFFSET($B41,-($B41-1),MATCH(CV$6,$7:$7,)-1,1,1):OFFSET($B41,0,MATCH(CV$6,$7:$7,)-1,1,1))</f>
        <v>678</v>
      </c>
      <c r="CW41">
        <f ca="1">SUM(OFFSET($B41,-($B41-1),MATCH(CW$6,$7:$7,)-1,1,1):OFFSET($B41,0,MATCH(CW$6,$7:$7,)-1,1,1))</f>
        <v>2789</v>
      </c>
      <c r="CX41">
        <f ca="1">SUM(OFFSET($B41,-($B41-1),MATCH(CX$6,$7:$7,)-1,1,1):OFFSET($B41,0,MATCH(CX$6,$7:$7,)-1,1,1))</f>
        <v>161986</v>
      </c>
    </row>
    <row r="42" spans="2:102">
      <c r="B42" s="38">
        <f t="shared" si="29"/>
        <v>6</v>
      </c>
      <c r="C42" s="37">
        <v>39692</v>
      </c>
      <c r="D42" s="156">
        <v>48467</v>
      </c>
      <c r="E42" s="155">
        <v>217</v>
      </c>
      <c r="F42" s="155">
        <v>65498</v>
      </c>
      <c r="G42" s="155">
        <f t="shared" si="20"/>
        <v>600104</v>
      </c>
      <c r="H42" s="155">
        <f t="shared" si="21"/>
        <v>2650</v>
      </c>
      <c r="I42" s="155">
        <f t="shared" si="22"/>
        <v>774916</v>
      </c>
      <c r="J42" s="155">
        <f ca="1">SUM(OFFSET($B42,-($B42-1),MATCH(J$6,$7:$7,)-1,1,1):OFFSET($B42,0,MATCH(J$6,$7:$7,)-1,1,1))</f>
        <v>1312</v>
      </c>
      <c r="K42" s="155">
        <f ca="1">SUM(OFFSET($B42,-($B42-1),MATCH(K$6,$7:$7,)-1,1,1):OFFSET($B42,0,MATCH(K$6,$7:$7,)-1,1,1))</f>
        <v>389250</v>
      </c>
      <c r="L42" s="155">
        <f ca="1">SUM(OFFSET($B42,-($B42-1),MATCH(L$6,$7:$7,)-1,1,1):OFFSET($B42,0,MATCH(L$6,$7:$7,)-1,1,1))</f>
        <v>3603947</v>
      </c>
      <c r="M42" s="48">
        <v>381205</v>
      </c>
      <c r="N42">
        <v>3979</v>
      </c>
      <c r="O42">
        <v>532220</v>
      </c>
      <c r="P42">
        <f t="shared" si="23"/>
        <v>4740343</v>
      </c>
      <c r="Q42">
        <f t="shared" si="24"/>
        <v>47755</v>
      </c>
      <c r="R42">
        <f t="shared" si="25"/>
        <v>6410345</v>
      </c>
      <c r="S42">
        <f ca="1">SUM(OFFSET($B42,-($B42-1),MATCH(S$6,$7:$7,)-1,1,1):OFFSET($B42,0,MATCH(S$6,$7:$7,)-1,1,1))</f>
        <v>23674</v>
      </c>
      <c r="T42">
        <f ca="1">SUM(OFFSET($B42,-($B42-1),MATCH(T$6,$7:$7,)-1,1,1):OFFSET($B42,0,MATCH(T$6,$7:$7,)-1,1,1))</f>
        <v>3221538</v>
      </c>
      <c r="U42">
        <f ca="1">SUM(OFFSET($B42,-($B42-1),MATCH(U$6,$7:$7,)-1,1,1):OFFSET($B42,0,MATCH(U$6,$7:$7,)-1,1,1))</f>
        <v>27807197</v>
      </c>
      <c r="V42" s="48">
        <v>383</v>
      </c>
      <c r="W42">
        <v>7217</v>
      </c>
      <c r="X42">
        <v>817</v>
      </c>
      <c r="Y42">
        <v>14638</v>
      </c>
      <c r="Z42">
        <v>473</v>
      </c>
      <c r="AA42">
        <v>97</v>
      </c>
      <c r="AB42">
        <v>270</v>
      </c>
      <c r="AR42" s="2">
        <f t="shared" si="8"/>
        <v>4874</v>
      </c>
      <c r="AS42" s="2">
        <f t="shared" si="9"/>
        <v>82333</v>
      </c>
      <c r="AT42" s="2">
        <f t="shared" si="10"/>
        <v>12408</v>
      </c>
      <c r="AU42" s="2">
        <f t="shared" si="11"/>
        <v>135860</v>
      </c>
      <c r="AV42" s="2">
        <f t="shared" si="12"/>
        <v>6836</v>
      </c>
      <c r="AW42" s="2">
        <f t="shared" si="13"/>
        <v>379</v>
      </c>
      <c r="AX42" s="2">
        <f t="shared" si="14"/>
        <v>4244</v>
      </c>
      <c r="AY42" s="2"/>
      <c r="AZ42" s="2"/>
      <c r="BA42" s="2"/>
      <c r="BB42" s="2"/>
      <c r="BC42" s="2"/>
      <c r="BD42" s="2"/>
      <c r="BE42" s="2"/>
      <c r="BF42" s="2"/>
      <c r="BG42" s="2"/>
      <c r="BH42" s="2"/>
      <c r="BI42" s="2"/>
      <c r="BJ42" s="2"/>
      <c r="BK42" s="2"/>
      <c r="BL42" s="2"/>
      <c r="BM42" s="2"/>
      <c r="BN42">
        <f ca="1">SUM(OFFSET($B42,-($B42-1),MATCH(BN$6,$7:$7,)-1,1,1):OFFSET($B42,0,MATCH(BN$6,$7:$7,)-1,1,1))</f>
        <v>41285</v>
      </c>
      <c r="BO42">
        <f ca="1">SUM(OFFSET($B42,-($B42-1),MATCH(BO$6,$7:$7,)-1,1,1):OFFSET($B42,0,MATCH(BO$6,$7:$7,)-1,1,1))</f>
        <v>3859</v>
      </c>
      <c r="BP42">
        <f ca="1">SUM(OFFSET($B42,-($B42-1),MATCH(BP$6,$7:$7,)-1,1,1):OFFSET($B42,0,MATCH(BP$6,$7:$7,)-1,1,1))</f>
        <v>86093</v>
      </c>
      <c r="BQ42">
        <f ca="1">SUM(OFFSET($B42,-($B42-1),MATCH(BQ$6,$7:$7,)-1,1,1):OFFSET($B42,0,MATCH(BQ$6,$7:$7,)-1,1,1))</f>
        <v>3407</v>
      </c>
      <c r="BR42">
        <f ca="1">SUM(OFFSET($B42,-($B42-1),MATCH(BR$6,$7:$7,)-1,1,1):OFFSET($B42,0,MATCH(BR$6,$7:$7,)-1,1,1))</f>
        <v>305</v>
      </c>
      <c r="BS42">
        <f ca="1">SUM(OFFSET($B42,-($B42-1),MATCH(BS$6,$7:$7,)-1,1,1):OFFSET($B42,0,MATCH(BS$6,$7:$7,)-1,1,1))</f>
        <v>1782</v>
      </c>
      <c r="BT42">
        <f ca="1">SUM(OFFSET($B42,-($B42-1),MATCH(BT$6,$7:$7,)-1,1,1):OFFSET($B42,0,MATCH(BT$6,$7:$7,)-1,1,1))</f>
        <v>0</v>
      </c>
      <c r="BU42">
        <f ca="1">SUM(OFFSET($B42,-($B42-1),MATCH(BU$6,$7:$7,)-1,1,1):OFFSET($B42,0,MATCH(BU$6,$7:$7,)-1,1,1))</f>
        <v>0</v>
      </c>
      <c r="BV42">
        <f ca="1">SUM(OFFSET($B42,-($B42-1),MATCH(BV$6,$7:$7,)-1,1,1):OFFSET($B42,0,MATCH(BV$6,$7:$7,)-1,1,1))</f>
        <v>0</v>
      </c>
      <c r="BW42">
        <f ca="1">SUM(OFFSET($B42,-($B42-1),MATCH(BW$6,$7:$7,)-1,1,1):OFFSET($B42,0,MATCH(BW$6,$7:$7,)-1,1,1))</f>
        <v>0</v>
      </c>
      <c r="BX42">
        <f ca="1">SUM(OFFSET($B42,-($B42-1),MATCH(BX$6,$7:$7,)-1,1,1):OFFSET($B42,0,MATCH(BX$6,$7:$7,)-1,1,1))</f>
        <v>0</v>
      </c>
      <c r="BY42">
        <f ca="1">SUM(OFFSET($B42,-($B42-1),MATCH(BY$6,$7:$7,)-1,1,1):OFFSET($B42,0,MATCH(BY$6,$7:$7,)-1,1,1))</f>
        <v>0</v>
      </c>
      <c r="BZ42">
        <f ca="1">SUM(OFFSET($B42,-($B42-1),MATCH(BZ$6,$7:$7,)-1,1,1):OFFSET($B42,0,MATCH(BZ$6,$7:$7,)-1,1,1))</f>
        <v>0</v>
      </c>
      <c r="CA42">
        <f ca="1">SUM(OFFSET($B42,-($B42-1),MATCH(CA$6,$7:$7,)-1,1,1):OFFSET($B42,0,MATCH(CA$6,$7:$7,)-1,1,1))</f>
        <v>0</v>
      </c>
      <c r="CB42">
        <f ca="1">SUM(OFFSET($B42,-($B42-1),MATCH(CB$6,$7:$7,)-1,1,1):OFFSET($B42,0,MATCH(CB$6,$7:$7,)-1,1,1))</f>
        <v>0</v>
      </c>
      <c r="CC42">
        <f ca="1">SUM(OFFSET($B42,-($B42-1),MATCH(CC$6,$7:$7,)-1,1,1):OFFSET($B42,0,MATCH(CC$6,$7:$7,)-1,1,1))</f>
        <v>0</v>
      </c>
      <c r="CD42">
        <f ca="1">SUM(OFFSET($B42,-($B42-1),MATCH(CD$6,$7:$7,)-1,1,1):OFFSET($B42,0,MATCH(CD$6,$7:$7,)-1,1,1))</f>
        <v>0</v>
      </c>
      <c r="CE42">
        <f ca="1">SUM(OFFSET($B42,-($B42-1),MATCH(CE$6,$7:$7,)-1,1,1):OFFSET($B42,0,MATCH(CE$6,$7:$7,)-1,1,1))</f>
        <v>0</v>
      </c>
      <c r="CF42">
        <f ca="1">SUM(OFFSET($B42,-($B42-1),MATCH(CF$6,$7:$7,)-1,1,1):OFFSET($B42,0,MATCH(CF$6,$7:$7,)-1,1,1))</f>
        <v>0</v>
      </c>
      <c r="CG42">
        <f ca="1">SUM(OFFSET($B42,-($B42-1),MATCH(CG$6,$7:$7,)-1,1,1):OFFSET($B42,0,MATCH(CG$6,$7:$7,)-1,1,1))</f>
        <v>0</v>
      </c>
      <c r="CH42">
        <f ca="1">SUM(OFFSET($B42,-($B42-1),MATCH(CH$6,$7:$7,)-1,1,1):OFFSET($B42,0,MATCH(CH$6,$7:$7,)-1,1,1))</f>
        <v>0</v>
      </c>
      <c r="CJ42">
        <v>2346</v>
      </c>
      <c r="CK42" s="2">
        <v>2139</v>
      </c>
      <c r="CL42" s="2">
        <v>3979</v>
      </c>
      <c r="CM42" s="2">
        <v>184</v>
      </c>
      <c r="CN42" s="2">
        <v>437</v>
      </c>
      <c r="CO42" s="2">
        <f t="shared" si="28"/>
        <v>31324</v>
      </c>
      <c r="CP42" s="2">
        <f t="shared" si="27"/>
        <v>30601</v>
      </c>
      <c r="CQ42" s="2">
        <f t="shared" si="27"/>
        <v>58497</v>
      </c>
      <c r="CR42" s="2">
        <f t="shared" si="27"/>
        <v>1731</v>
      </c>
      <c r="CS42" s="2">
        <f t="shared" si="27"/>
        <v>7479</v>
      </c>
      <c r="CT42">
        <f ca="1">SUM(OFFSET($B42,-($B42-1),MATCH(CT$6,$7:$7,)-1,1,1):OFFSET($B42,0,MATCH(CT$6,$7:$7,)-1,1,1))</f>
        <v>9934</v>
      </c>
      <c r="CU42">
        <f ca="1">SUM(OFFSET($B42,-($B42-1),MATCH(CU$6,$7:$7,)-1,1,1):OFFSET($B42,0,MATCH(CU$6,$7:$7,)-1,1,1))</f>
        <v>22740</v>
      </c>
      <c r="CV42">
        <f ca="1">SUM(OFFSET($B42,-($B42-1),MATCH(CV$6,$7:$7,)-1,1,1):OFFSET($B42,0,MATCH(CV$6,$7:$7,)-1,1,1))</f>
        <v>862</v>
      </c>
      <c r="CW42">
        <f ca="1">SUM(OFFSET($B42,-($B42-1),MATCH(CW$6,$7:$7,)-1,1,1):OFFSET($B42,0,MATCH(CW$6,$7:$7,)-1,1,1))</f>
        <v>3226</v>
      </c>
      <c r="CX42">
        <f ca="1">SUM(OFFSET($B42,-($B42-1),MATCH(CX$6,$7:$7,)-1,1,1):OFFSET($B42,0,MATCH(CX$6,$7:$7,)-1,1,1))</f>
        <v>193310</v>
      </c>
    </row>
    <row r="43" spans="2:102">
      <c r="B43" s="38">
        <f t="shared" si="29"/>
        <v>7</v>
      </c>
      <c r="C43" s="37">
        <v>39722</v>
      </c>
      <c r="D43" s="156">
        <v>53301</v>
      </c>
      <c r="E43" s="155">
        <v>234</v>
      </c>
      <c r="F43" s="155">
        <v>67710</v>
      </c>
      <c r="G43" s="155">
        <f t="shared" si="20"/>
        <v>600086</v>
      </c>
      <c r="H43" s="155">
        <f t="shared" si="21"/>
        <v>2668</v>
      </c>
      <c r="I43" s="155">
        <f t="shared" si="22"/>
        <v>779496</v>
      </c>
      <c r="J43" s="155">
        <f ca="1">SUM(OFFSET($B43,-($B43-1),MATCH(J$6,$7:$7,)-1,1,1):OFFSET($B43,0,MATCH(J$6,$7:$7,)-1,1,1))</f>
        <v>1546</v>
      </c>
      <c r="K43" s="155">
        <f ca="1">SUM(OFFSET($B43,-($B43-1),MATCH(K$6,$7:$7,)-1,1,1):OFFSET($B43,0,MATCH(K$6,$7:$7,)-1,1,1))</f>
        <v>456960</v>
      </c>
      <c r="L43" s="155">
        <f ca="1">SUM(OFFSET($B43,-($B43-1),MATCH(L$6,$7:$7,)-1,1,1):OFFSET($B43,0,MATCH(L$6,$7:$7,)-1,1,1))</f>
        <v>4204033</v>
      </c>
      <c r="M43" s="48">
        <v>408803</v>
      </c>
      <c r="N43">
        <v>4115</v>
      </c>
      <c r="O43">
        <v>557411</v>
      </c>
      <c r="P43">
        <f t="shared" si="23"/>
        <v>4801981</v>
      </c>
      <c r="Q43">
        <f t="shared" si="24"/>
        <v>48029</v>
      </c>
      <c r="R43">
        <f t="shared" si="25"/>
        <v>6501801</v>
      </c>
      <c r="S43">
        <f ca="1">SUM(OFFSET($B43,-($B43-1),MATCH(S$6,$7:$7,)-1,1,1):OFFSET($B43,0,MATCH(S$6,$7:$7,)-1,1,1))</f>
        <v>27789</v>
      </c>
      <c r="T43">
        <f ca="1">SUM(OFFSET($B43,-($B43-1),MATCH(T$6,$7:$7,)-1,1,1):OFFSET($B43,0,MATCH(T$6,$7:$7,)-1,1,1))</f>
        <v>3778949</v>
      </c>
      <c r="U43">
        <f ca="1">SUM(OFFSET($B43,-($B43-1),MATCH(U$6,$7:$7,)-1,1,1):OFFSET($B43,0,MATCH(U$6,$7:$7,)-1,1,1))</f>
        <v>32609178</v>
      </c>
      <c r="V43" s="48">
        <v>315</v>
      </c>
      <c r="W43">
        <v>7274</v>
      </c>
      <c r="X43">
        <v>1242</v>
      </c>
      <c r="Y43">
        <v>17082</v>
      </c>
      <c r="Z43">
        <v>420</v>
      </c>
      <c r="AA43">
        <v>72</v>
      </c>
      <c r="AB43">
        <v>354</v>
      </c>
      <c r="AR43" s="2">
        <f t="shared" si="8"/>
        <v>5189</v>
      </c>
      <c r="AS43" s="2">
        <f t="shared" si="9"/>
        <v>89607</v>
      </c>
      <c r="AT43" s="2">
        <f t="shared" si="10"/>
        <v>13650</v>
      </c>
      <c r="AU43" s="2">
        <f t="shared" si="11"/>
        <v>152942</v>
      </c>
      <c r="AV43" s="2">
        <f t="shared" si="12"/>
        <v>7256</v>
      </c>
      <c r="AW43" s="2">
        <f t="shared" si="13"/>
        <v>451</v>
      </c>
      <c r="AX43" s="2">
        <f t="shared" si="14"/>
        <v>4598</v>
      </c>
      <c r="AY43" s="2"/>
      <c r="AZ43" s="2"/>
      <c r="BA43" s="2"/>
      <c r="BB43" s="2"/>
      <c r="BC43" s="2"/>
      <c r="BD43" s="2"/>
      <c r="BE43" s="2"/>
      <c r="BF43" s="2"/>
      <c r="BG43" s="2"/>
      <c r="BH43" s="2"/>
      <c r="BI43" s="2"/>
      <c r="BJ43" s="2"/>
      <c r="BK43" s="2"/>
      <c r="BL43" s="2"/>
      <c r="BM43" s="2"/>
      <c r="BN43">
        <f ca="1">SUM(OFFSET($B43,-($B43-1),MATCH(BN$6,$7:$7,)-1,1,1):OFFSET($B43,0,MATCH(BN$6,$7:$7,)-1,1,1))</f>
        <v>48559</v>
      </c>
      <c r="BO43">
        <f ca="1">SUM(OFFSET($B43,-($B43-1),MATCH(BO$6,$7:$7,)-1,1,1):OFFSET($B43,0,MATCH(BO$6,$7:$7,)-1,1,1))</f>
        <v>5101</v>
      </c>
      <c r="BP43">
        <f ca="1">SUM(OFFSET($B43,-($B43-1),MATCH(BP$6,$7:$7,)-1,1,1):OFFSET($B43,0,MATCH(BP$6,$7:$7,)-1,1,1))</f>
        <v>103175</v>
      </c>
      <c r="BQ43">
        <f ca="1">SUM(OFFSET($B43,-($B43-1),MATCH(BQ$6,$7:$7,)-1,1,1):OFFSET($B43,0,MATCH(BQ$6,$7:$7,)-1,1,1))</f>
        <v>3827</v>
      </c>
      <c r="BR43">
        <f ca="1">SUM(OFFSET($B43,-($B43-1),MATCH(BR$6,$7:$7,)-1,1,1):OFFSET($B43,0,MATCH(BR$6,$7:$7,)-1,1,1))</f>
        <v>377</v>
      </c>
      <c r="BS43">
        <f ca="1">SUM(OFFSET($B43,-($B43-1),MATCH(BS$6,$7:$7,)-1,1,1):OFFSET($B43,0,MATCH(BS$6,$7:$7,)-1,1,1))</f>
        <v>2136</v>
      </c>
      <c r="BT43">
        <f ca="1">SUM(OFFSET($B43,-($B43-1),MATCH(BT$6,$7:$7,)-1,1,1):OFFSET($B43,0,MATCH(BT$6,$7:$7,)-1,1,1))</f>
        <v>0</v>
      </c>
      <c r="BU43">
        <f ca="1">SUM(OFFSET($B43,-($B43-1),MATCH(BU$6,$7:$7,)-1,1,1):OFFSET($B43,0,MATCH(BU$6,$7:$7,)-1,1,1))</f>
        <v>0</v>
      </c>
      <c r="BV43">
        <f ca="1">SUM(OFFSET($B43,-($B43-1),MATCH(BV$6,$7:$7,)-1,1,1):OFFSET($B43,0,MATCH(BV$6,$7:$7,)-1,1,1))</f>
        <v>0</v>
      </c>
      <c r="BW43">
        <f ca="1">SUM(OFFSET($B43,-($B43-1),MATCH(BW$6,$7:$7,)-1,1,1):OFFSET($B43,0,MATCH(BW$6,$7:$7,)-1,1,1))</f>
        <v>0</v>
      </c>
      <c r="BX43">
        <f ca="1">SUM(OFFSET($B43,-($B43-1),MATCH(BX$6,$7:$7,)-1,1,1):OFFSET($B43,0,MATCH(BX$6,$7:$7,)-1,1,1))</f>
        <v>0</v>
      </c>
      <c r="BY43">
        <f ca="1">SUM(OFFSET($B43,-($B43-1),MATCH(BY$6,$7:$7,)-1,1,1):OFFSET($B43,0,MATCH(BY$6,$7:$7,)-1,1,1))</f>
        <v>0</v>
      </c>
      <c r="BZ43">
        <f ca="1">SUM(OFFSET($B43,-($B43-1),MATCH(BZ$6,$7:$7,)-1,1,1):OFFSET($B43,0,MATCH(BZ$6,$7:$7,)-1,1,1))</f>
        <v>0</v>
      </c>
      <c r="CA43">
        <f ca="1">SUM(OFFSET($B43,-($B43-1),MATCH(CA$6,$7:$7,)-1,1,1):OFFSET($B43,0,MATCH(CA$6,$7:$7,)-1,1,1))</f>
        <v>0</v>
      </c>
      <c r="CB43">
        <f ca="1">SUM(OFFSET($B43,-($B43-1),MATCH(CB$6,$7:$7,)-1,1,1):OFFSET($B43,0,MATCH(CB$6,$7:$7,)-1,1,1))</f>
        <v>0</v>
      </c>
      <c r="CC43">
        <f ca="1">SUM(OFFSET($B43,-($B43-1),MATCH(CC$6,$7:$7,)-1,1,1):OFFSET($B43,0,MATCH(CC$6,$7:$7,)-1,1,1))</f>
        <v>0</v>
      </c>
      <c r="CD43">
        <f ca="1">SUM(OFFSET($B43,-($B43-1),MATCH(CD$6,$7:$7,)-1,1,1):OFFSET($B43,0,MATCH(CD$6,$7:$7,)-1,1,1))</f>
        <v>0</v>
      </c>
      <c r="CE43">
        <f ca="1">SUM(OFFSET($B43,-($B43-1),MATCH(CE$6,$7:$7,)-1,1,1):OFFSET($B43,0,MATCH(CE$6,$7:$7,)-1,1,1))</f>
        <v>0</v>
      </c>
      <c r="CF43">
        <f ca="1">SUM(OFFSET($B43,-($B43-1),MATCH(CF$6,$7:$7,)-1,1,1):OFFSET($B43,0,MATCH(CF$6,$7:$7,)-1,1,1))</f>
        <v>0</v>
      </c>
      <c r="CG43">
        <f ca="1">SUM(OFFSET($B43,-($B43-1),MATCH(CG$6,$7:$7,)-1,1,1):OFFSET($B43,0,MATCH(CG$6,$7:$7,)-1,1,1))</f>
        <v>0</v>
      </c>
      <c r="CH43">
        <f ca="1">SUM(OFFSET($B43,-($B43-1),MATCH(CH$6,$7:$7,)-1,1,1):OFFSET($B43,0,MATCH(CH$6,$7:$7,)-1,1,1))</f>
        <v>0</v>
      </c>
      <c r="CJ43">
        <v>2928</v>
      </c>
      <c r="CK43" s="2">
        <v>2016</v>
      </c>
      <c r="CL43" s="2">
        <v>4008</v>
      </c>
      <c r="CM43" s="2">
        <v>72</v>
      </c>
      <c r="CN43" s="2">
        <v>408</v>
      </c>
      <c r="CO43" s="2">
        <f t="shared" si="28"/>
        <v>31262</v>
      </c>
      <c r="CP43" s="2">
        <f t="shared" si="27"/>
        <v>30708</v>
      </c>
      <c r="CQ43" s="2">
        <f t="shared" si="27"/>
        <v>58710</v>
      </c>
      <c r="CR43" s="2">
        <f t="shared" si="27"/>
        <v>1711</v>
      </c>
      <c r="CS43" s="2">
        <f t="shared" si="27"/>
        <v>7335</v>
      </c>
      <c r="CT43">
        <f ca="1">SUM(OFFSET($B43,-($B43-1),MATCH(CT$6,$7:$7,)-1,1,1):OFFSET($B43,0,MATCH(CT$6,$7:$7,)-1,1,1))</f>
        <v>11950</v>
      </c>
      <c r="CU43">
        <f ca="1">SUM(OFFSET($B43,-($B43-1),MATCH(CU$6,$7:$7,)-1,1,1):OFFSET($B43,0,MATCH(CU$6,$7:$7,)-1,1,1))</f>
        <v>26748</v>
      </c>
      <c r="CV43">
        <f ca="1">SUM(OFFSET($B43,-($B43-1),MATCH(CV$6,$7:$7,)-1,1,1):OFFSET($B43,0,MATCH(CV$6,$7:$7,)-1,1,1))</f>
        <v>934</v>
      </c>
      <c r="CW43">
        <f ca="1">SUM(OFFSET($B43,-($B43-1),MATCH(CW$6,$7:$7,)-1,1,1):OFFSET($B43,0,MATCH(CW$6,$7:$7,)-1,1,1))</f>
        <v>3634</v>
      </c>
      <c r="CX43">
        <f ca="1">SUM(OFFSET($B43,-($B43-1),MATCH(CX$6,$7:$7,)-1,1,1):OFFSET($B43,0,MATCH(CX$6,$7:$7,)-1,1,1))</f>
        <v>224572</v>
      </c>
    </row>
    <row r="44" spans="2:102">
      <c r="B44" s="38">
        <f t="shared" si="29"/>
        <v>8</v>
      </c>
      <c r="C44" s="37">
        <v>39753</v>
      </c>
      <c r="D44" s="156">
        <v>50724</v>
      </c>
      <c r="E44" s="155">
        <v>238</v>
      </c>
      <c r="F44" s="155">
        <v>68724</v>
      </c>
      <c r="G44" s="155">
        <f t="shared" si="20"/>
        <v>601612</v>
      </c>
      <c r="H44" s="155">
        <f t="shared" si="21"/>
        <v>2690</v>
      </c>
      <c r="I44" s="155">
        <f t="shared" si="22"/>
        <v>786788</v>
      </c>
      <c r="J44" s="155">
        <f ca="1">SUM(OFFSET($B44,-($B44-1),MATCH(J$6,$7:$7,)-1,1,1):OFFSET($B44,0,MATCH(J$6,$7:$7,)-1,1,1))</f>
        <v>1784</v>
      </c>
      <c r="K44" s="155">
        <f ca="1">SUM(OFFSET($B44,-($B44-1),MATCH(K$6,$7:$7,)-1,1,1):OFFSET($B44,0,MATCH(K$6,$7:$7,)-1,1,1))</f>
        <v>525684</v>
      </c>
      <c r="L44" s="155">
        <f ca="1">SUM(OFFSET($B44,-($B44-1),MATCH(L$6,$7:$7,)-1,1,1):OFFSET($B44,0,MATCH(L$6,$7:$7,)-1,1,1))</f>
        <v>4805645</v>
      </c>
      <c r="M44" s="48">
        <v>385815</v>
      </c>
      <c r="N44">
        <v>3990</v>
      </c>
      <c r="O44">
        <v>535839</v>
      </c>
      <c r="P44">
        <f t="shared" si="23"/>
        <v>4784322</v>
      </c>
      <c r="Q44">
        <f t="shared" si="24"/>
        <v>47966</v>
      </c>
      <c r="R44">
        <f t="shared" si="25"/>
        <v>6505795</v>
      </c>
      <c r="S44">
        <f ca="1">SUM(OFFSET($B44,-($B44-1),MATCH(S$6,$7:$7,)-1,1,1):OFFSET($B44,0,MATCH(S$6,$7:$7,)-1,1,1))</f>
        <v>31779</v>
      </c>
      <c r="T44">
        <f ca="1">SUM(OFFSET($B44,-($B44-1),MATCH(T$6,$7:$7,)-1,1,1):OFFSET($B44,0,MATCH(T$6,$7:$7,)-1,1,1))</f>
        <v>4314788</v>
      </c>
      <c r="U44">
        <f ca="1">SUM(OFFSET($B44,-($B44-1),MATCH(U$6,$7:$7,)-1,1,1):OFFSET($B44,0,MATCH(U$6,$7:$7,)-1,1,1))</f>
        <v>37393500</v>
      </c>
      <c r="V44" s="48">
        <v>496</v>
      </c>
      <c r="W44">
        <v>8063</v>
      </c>
      <c r="X44">
        <v>1422</v>
      </c>
      <c r="Y44">
        <v>14468</v>
      </c>
      <c r="Z44">
        <v>710</v>
      </c>
      <c r="AA44">
        <v>0</v>
      </c>
      <c r="AB44">
        <v>429</v>
      </c>
      <c r="AR44" s="2">
        <f t="shared" si="8"/>
        <v>5685</v>
      </c>
      <c r="AS44" s="2">
        <f t="shared" si="9"/>
        <v>97670</v>
      </c>
      <c r="AT44" s="2">
        <f t="shared" si="10"/>
        <v>15072</v>
      </c>
      <c r="AU44" s="2">
        <f t="shared" si="11"/>
        <v>167410</v>
      </c>
      <c r="AV44" s="2">
        <f t="shared" si="12"/>
        <v>7966</v>
      </c>
      <c r="AW44" s="2">
        <f t="shared" si="13"/>
        <v>451</v>
      </c>
      <c r="AX44" s="2">
        <f t="shared" si="14"/>
        <v>5027</v>
      </c>
      <c r="AY44" s="2"/>
      <c r="AZ44" s="2"/>
      <c r="BA44" s="2"/>
      <c r="BB44" s="2"/>
      <c r="BC44" s="2"/>
      <c r="BD44" s="2"/>
      <c r="BE44" s="2"/>
      <c r="BF44" s="2"/>
      <c r="BG44" s="2"/>
      <c r="BH44" s="2"/>
      <c r="BI44" s="2"/>
      <c r="BJ44" s="2"/>
      <c r="BK44" s="2"/>
      <c r="BL44" s="2"/>
      <c r="BM44" s="2"/>
      <c r="BN44">
        <f ca="1">SUM(OFFSET($B44,-($B44-1),MATCH(BN$6,$7:$7,)-1,1,1):OFFSET($B44,0,MATCH(BN$6,$7:$7,)-1,1,1))</f>
        <v>56622</v>
      </c>
      <c r="BO44">
        <f ca="1">SUM(OFFSET($B44,-($B44-1),MATCH(BO$6,$7:$7,)-1,1,1):OFFSET($B44,0,MATCH(BO$6,$7:$7,)-1,1,1))</f>
        <v>6523</v>
      </c>
      <c r="BP44">
        <f ca="1">SUM(OFFSET($B44,-($B44-1),MATCH(BP$6,$7:$7,)-1,1,1):OFFSET($B44,0,MATCH(BP$6,$7:$7,)-1,1,1))</f>
        <v>117643</v>
      </c>
      <c r="BQ44">
        <f ca="1">SUM(OFFSET($B44,-($B44-1),MATCH(BQ$6,$7:$7,)-1,1,1):OFFSET($B44,0,MATCH(BQ$6,$7:$7,)-1,1,1))</f>
        <v>4537</v>
      </c>
      <c r="BR44">
        <f ca="1">SUM(OFFSET($B44,-($B44-1),MATCH(BR$6,$7:$7,)-1,1,1):OFFSET($B44,0,MATCH(BR$6,$7:$7,)-1,1,1))</f>
        <v>377</v>
      </c>
      <c r="BS44">
        <f ca="1">SUM(OFFSET($B44,-($B44-1),MATCH(BS$6,$7:$7,)-1,1,1):OFFSET($B44,0,MATCH(BS$6,$7:$7,)-1,1,1))</f>
        <v>2565</v>
      </c>
      <c r="BT44">
        <f ca="1">SUM(OFFSET($B44,-($B44-1),MATCH(BT$6,$7:$7,)-1,1,1):OFFSET($B44,0,MATCH(BT$6,$7:$7,)-1,1,1))</f>
        <v>0</v>
      </c>
      <c r="BU44">
        <f ca="1">SUM(OFFSET($B44,-($B44-1),MATCH(BU$6,$7:$7,)-1,1,1):OFFSET($B44,0,MATCH(BU$6,$7:$7,)-1,1,1))</f>
        <v>0</v>
      </c>
      <c r="BV44">
        <f ca="1">SUM(OFFSET($B44,-($B44-1),MATCH(BV$6,$7:$7,)-1,1,1):OFFSET($B44,0,MATCH(BV$6,$7:$7,)-1,1,1))</f>
        <v>0</v>
      </c>
      <c r="BW44">
        <f ca="1">SUM(OFFSET($B44,-($B44-1),MATCH(BW$6,$7:$7,)-1,1,1):OFFSET($B44,0,MATCH(BW$6,$7:$7,)-1,1,1))</f>
        <v>0</v>
      </c>
      <c r="BX44">
        <f ca="1">SUM(OFFSET($B44,-($B44-1),MATCH(BX$6,$7:$7,)-1,1,1):OFFSET($B44,0,MATCH(BX$6,$7:$7,)-1,1,1))</f>
        <v>0</v>
      </c>
      <c r="BY44">
        <f ca="1">SUM(OFFSET($B44,-($B44-1),MATCH(BY$6,$7:$7,)-1,1,1):OFFSET($B44,0,MATCH(BY$6,$7:$7,)-1,1,1))</f>
        <v>0</v>
      </c>
      <c r="BZ44">
        <f ca="1">SUM(OFFSET($B44,-($B44-1),MATCH(BZ$6,$7:$7,)-1,1,1):OFFSET($B44,0,MATCH(BZ$6,$7:$7,)-1,1,1))</f>
        <v>0</v>
      </c>
      <c r="CA44">
        <f ca="1">SUM(OFFSET($B44,-($B44-1),MATCH(CA$6,$7:$7,)-1,1,1):OFFSET($B44,0,MATCH(CA$6,$7:$7,)-1,1,1))</f>
        <v>0</v>
      </c>
      <c r="CB44">
        <f ca="1">SUM(OFFSET($B44,-($B44-1),MATCH(CB$6,$7:$7,)-1,1,1):OFFSET($B44,0,MATCH(CB$6,$7:$7,)-1,1,1))</f>
        <v>0</v>
      </c>
      <c r="CC44">
        <f ca="1">SUM(OFFSET($B44,-($B44-1),MATCH(CC$6,$7:$7,)-1,1,1):OFFSET($B44,0,MATCH(CC$6,$7:$7,)-1,1,1))</f>
        <v>0</v>
      </c>
      <c r="CD44">
        <f ca="1">SUM(OFFSET($B44,-($B44-1),MATCH(CD$6,$7:$7,)-1,1,1):OFFSET($B44,0,MATCH(CD$6,$7:$7,)-1,1,1))</f>
        <v>0</v>
      </c>
      <c r="CE44">
        <f ca="1">SUM(OFFSET($B44,-($B44-1),MATCH(CE$6,$7:$7,)-1,1,1):OFFSET($B44,0,MATCH(CE$6,$7:$7,)-1,1,1))</f>
        <v>0</v>
      </c>
      <c r="CF44">
        <f ca="1">SUM(OFFSET($B44,-($B44-1),MATCH(CF$6,$7:$7,)-1,1,1):OFFSET($B44,0,MATCH(CF$6,$7:$7,)-1,1,1))</f>
        <v>0</v>
      </c>
      <c r="CG44">
        <f ca="1">SUM(OFFSET($B44,-($B44-1),MATCH(CG$6,$7:$7,)-1,1,1):OFFSET($B44,0,MATCH(CG$6,$7:$7,)-1,1,1))</f>
        <v>0</v>
      </c>
      <c r="CH44">
        <f ca="1">SUM(OFFSET($B44,-($B44-1),MATCH(CH$6,$7:$7,)-1,1,1):OFFSET($B44,0,MATCH(CH$6,$7:$7,)-1,1,1))</f>
        <v>0</v>
      </c>
      <c r="CJ44">
        <v>3586</v>
      </c>
      <c r="CK44" s="2">
        <v>2178</v>
      </c>
      <c r="CL44" s="2">
        <v>4422</v>
      </c>
      <c r="CM44" s="2">
        <v>154</v>
      </c>
      <c r="CN44" s="2">
        <v>594</v>
      </c>
      <c r="CO44" s="2">
        <f t="shared" si="28"/>
        <v>31872</v>
      </c>
      <c r="CP44" s="2">
        <f t="shared" si="27"/>
        <v>30198</v>
      </c>
      <c r="CQ44" s="2">
        <f t="shared" si="27"/>
        <v>59076</v>
      </c>
      <c r="CR44" s="2">
        <f t="shared" si="27"/>
        <v>1769</v>
      </c>
      <c r="CS44" s="2">
        <f t="shared" si="27"/>
        <v>7449</v>
      </c>
      <c r="CT44">
        <f ca="1">SUM(OFFSET($B44,-($B44-1),MATCH(CT$6,$7:$7,)-1,1,1):OFFSET($B44,0,MATCH(CT$6,$7:$7,)-1,1,1))</f>
        <v>14128</v>
      </c>
      <c r="CU44">
        <f ca="1">SUM(OFFSET($B44,-($B44-1),MATCH(CU$6,$7:$7,)-1,1,1):OFFSET($B44,0,MATCH(CU$6,$7:$7,)-1,1,1))</f>
        <v>31170</v>
      </c>
      <c r="CV44">
        <f ca="1">SUM(OFFSET($B44,-($B44-1),MATCH(CV$6,$7:$7,)-1,1,1):OFFSET($B44,0,MATCH(CV$6,$7:$7,)-1,1,1))</f>
        <v>1088</v>
      </c>
      <c r="CW44">
        <f ca="1">SUM(OFFSET($B44,-($B44-1),MATCH(CW$6,$7:$7,)-1,1,1):OFFSET($B44,0,MATCH(CW$6,$7:$7,)-1,1,1))</f>
        <v>4228</v>
      </c>
      <c r="CX44">
        <f ca="1">SUM(OFFSET($B44,-($B44-1),MATCH(CX$6,$7:$7,)-1,1,1):OFFSET($B44,0,MATCH(CX$6,$7:$7,)-1,1,1))</f>
        <v>256444</v>
      </c>
    </row>
    <row r="45" spans="2:102">
      <c r="B45" s="38">
        <f t="shared" si="29"/>
        <v>9</v>
      </c>
      <c r="C45" s="37">
        <v>39783</v>
      </c>
      <c r="D45" s="156">
        <v>57934</v>
      </c>
      <c r="E45" s="155">
        <v>258</v>
      </c>
      <c r="F45" s="155">
        <v>76590</v>
      </c>
      <c r="G45" s="155">
        <f t="shared" si="20"/>
        <v>605611</v>
      </c>
      <c r="H45" s="155">
        <f t="shared" si="21"/>
        <v>2715</v>
      </c>
      <c r="I45" s="155">
        <f t="shared" si="22"/>
        <v>796182</v>
      </c>
      <c r="J45" s="155">
        <f ca="1">SUM(OFFSET($B45,-($B45-1),MATCH(J$6,$7:$7,)-1,1,1):OFFSET($B45,0,MATCH(J$6,$7:$7,)-1,1,1))</f>
        <v>2042</v>
      </c>
      <c r="K45" s="155">
        <f ca="1">SUM(OFFSET($B45,-($B45-1),MATCH(K$6,$7:$7,)-1,1,1):OFFSET($B45,0,MATCH(K$6,$7:$7,)-1,1,1))</f>
        <v>602274</v>
      </c>
      <c r="L45" s="155">
        <f ca="1">SUM(OFFSET($B45,-($B45-1),MATCH(L$6,$7:$7,)-1,1,1):OFFSET($B45,0,MATCH(L$6,$7:$7,)-1,1,1))</f>
        <v>5411256</v>
      </c>
      <c r="M45" s="48">
        <v>376412</v>
      </c>
      <c r="N45">
        <v>3806</v>
      </c>
      <c r="O45">
        <v>506548</v>
      </c>
      <c r="P45">
        <f t="shared" si="23"/>
        <v>4765585</v>
      </c>
      <c r="Q45">
        <f t="shared" si="24"/>
        <v>47754</v>
      </c>
      <c r="R45">
        <f t="shared" si="25"/>
        <v>6472422</v>
      </c>
      <c r="S45">
        <f ca="1">SUM(OFFSET($B45,-($B45-1),MATCH(S$6,$7:$7,)-1,1,1):OFFSET($B45,0,MATCH(S$6,$7:$7,)-1,1,1))</f>
        <v>35585</v>
      </c>
      <c r="T45">
        <f ca="1">SUM(OFFSET($B45,-($B45-1),MATCH(T$6,$7:$7,)-1,1,1):OFFSET($B45,0,MATCH(T$6,$7:$7,)-1,1,1))</f>
        <v>4821336</v>
      </c>
      <c r="U45">
        <f ca="1">SUM(OFFSET($B45,-($B45-1),MATCH(U$6,$7:$7,)-1,1,1):OFFSET($B45,0,MATCH(U$6,$7:$7,)-1,1,1))</f>
        <v>42159085</v>
      </c>
      <c r="V45" s="48">
        <v>855</v>
      </c>
      <c r="W45">
        <v>14893</v>
      </c>
      <c r="X45">
        <v>1931</v>
      </c>
      <c r="Y45">
        <v>10590</v>
      </c>
      <c r="Z45">
        <v>1079</v>
      </c>
      <c r="AA45">
        <v>0</v>
      </c>
      <c r="AB45">
        <v>195</v>
      </c>
      <c r="AR45" s="2">
        <f t="shared" si="8"/>
        <v>5818</v>
      </c>
      <c r="AS45" s="2">
        <f t="shared" si="9"/>
        <v>98437</v>
      </c>
      <c r="AT45" s="2">
        <f t="shared" si="10"/>
        <v>15274</v>
      </c>
      <c r="AU45" s="2">
        <f t="shared" si="11"/>
        <v>167898</v>
      </c>
      <c r="AV45" s="2">
        <f t="shared" si="12"/>
        <v>8098</v>
      </c>
      <c r="AW45" s="2">
        <f t="shared" si="13"/>
        <v>451</v>
      </c>
      <c r="AX45" s="2">
        <f t="shared" si="14"/>
        <v>4670</v>
      </c>
      <c r="AY45" s="2"/>
      <c r="AZ45" s="2"/>
      <c r="BA45" s="2"/>
      <c r="BB45" s="2"/>
      <c r="BC45" s="2"/>
      <c r="BD45" s="2"/>
      <c r="BE45" s="2"/>
      <c r="BF45" s="2"/>
      <c r="BG45" s="2"/>
      <c r="BH45" s="2"/>
      <c r="BI45" s="2"/>
      <c r="BJ45" s="2"/>
      <c r="BK45" s="2"/>
      <c r="BL45" s="2"/>
      <c r="BM45" s="2"/>
      <c r="BN45">
        <f ca="1">SUM(OFFSET($B45,-($B45-1),MATCH(BN$6,$7:$7,)-1,1,1):OFFSET($B45,0,MATCH(BN$6,$7:$7,)-1,1,1))</f>
        <v>71515</v>
      </c>
      <c r="BO45">
        <f ca="1">SUM(OFFSET($B45,-($B45-1),MATCH(BO$6,$7:$7,)-1,1,1):OFFSET($B45,0,MATCH(BO$6,$7:$7,)-1,1,1))</f>
        <v>8454</v>
      </c>
      <c r="BP45">
        <f ca="1">SUM(OFFSET($B45,-($B45-1),MATCH(BP$6,$7:$7,)-1,1,1):OFFSET($B45,0,MATCH(BP$6,$7:$7,)-1,1,1))</f>
        <v>128233</v>
      </c>
      <c r="BQ45">
        <f ca="1">SUM(OFFSET($B45,-($B45-1),MATCH(BQ$6,$7:$7,)-1,1,1):OFFSET($B45,0,MATCH(BQ$6,$7:$7,)-1,1,1))</f>
        <v>5616</v>
      </c>
      <c r="BR45">
        <f ca="1">SUM(OFFSET($B45,-($B45-1),MATCH(BR$6,$7:$7,)-1,1,1):OFFSET($B45,0,MATCH(BR$6,$7:$7,)-1,1,1))</f>
        <v>377</v>
      </c>
      <c r="BS45">
        <f ca="1">SUM(OFFSET($B45,-($B45-1),MATCH(BS$6,$7:$7,)-1,1,1):OFFSET($B45,0,MATCH(BS$6,$7:$7,)-1,1,1))</f>
        <v>2760</v>
      </c>
      <c r="BT45">
        <f ca="1">SUM(OFFSET($B45,-($B45-1),MATCH(BT$6,$7:$7,)-1,1,1):OFFSET($B45,0,MATCH(BT$6,$7:$7,)-1,1,1))</f>
        <v>0</v>
      </c>
      <c r="BU45">
        <f ca="1">SUM(OFFSET($B45,-($B45-1),MATCH(BU$6,$7:$7,)-1,1,1):OFFSET($B45,0,MATCH(BU$6,$7:$7,)-1,1,1))</f>
        <v>0</v>
      </c>
      <c r="BV45">
        <f ca="1">SUM(OFFSET($B45,-($B45-1),MATCH(BV$6,$7:$7,)-1,1,1):OFFSET($B45,0,MATCH(BV$6,$7:$7,)-1,1,1))</f>
        <v>0</v>
      </c>
      <c r="BW45">
        <f ca="1">SUM(OFFSET($B45,-($B45-1),MATCH(BW$6,$7:$7,)-1,1,1):OFFSET($B45,0,MATCH(BW$6,$7:$7,)-1,1,1))</f>
        <v>0</v>
      </c>
      <c r="BX45">
        <f ca="1">SUM(OFFSET($B45,-($B45-1),MATCH(BX$6,$7:$7,)-1,1,1):OFFSET($B45,0,MATCH(BX$6,$7:$7,)-1,1,1))</f>
        <v>0</v>
      </c>
      <c r="BY45">
        <f ca="1">SUM(OFFSET($B45,-($B45-1),MATCH(BY$6,$7:$7,)-1,1,1):OFFSET($B45,0,MATCH(BY$6,$7:$7,)-1,1,1))</f>
        <v>0</v>
      </c>
      <c r="BZ45">
        <f ca="1">SUM(OFFSET($B45,-($B45-1),MATCH(BZ$6,$7:$7,)-1,1,1):OFFSET($B45,0,MATCH(BZ$6,$7:$7,)-1,1,1))</f>
        <v>0</v>
      </c>
      <c r="CA45">
        <f ca="1">SUM(OFFSET($B45,-($B45-1),MATCH(CA$6,$7:$7,)-1,1,1):OFFSET($B45,0,MATCH(CA$6,$7:$7,)-1,1,1))</f>
        <v>0</v>
      </c>
      <c r="CB45">
        <f ca="1">SUM(OFFSET($B45,-($B45-1),MATCH(CB$6,$7:$7,)-1,1,1):OFFSET($B45,0,MATCH(CB$6,$7:$7,)-1,1,1))</f>
        <v>0</v>
      </c>
      <c r="CC45">
        <f ca="1">SUM(OFFSET($B45,-($B45-1),MATCH(CC$6,$7:$7,)-1,1,1):OFFSET($B45,0,MATCH(CC$6,$7:$7,)-1,1,1))</f>
        <v>0</v>
      </c>
      <c r="CD45">
        <f ca="1">SUM(OFFSET($B45,-($B45-1),MATCH(CD$6,$7:$7,)-1,1,1):OFFSET($B45,0,MATCH(CD$6,$7:$7,)-1,1,1))</f>
        <v>0</v>
      </c>
      <c r="CE45">
        <f ca="1">SUM(OFFSET($B45,-($B45-1),MATCH(CE$6,$7:$7,)-1,1,1):OFFSET($B45,0,MATCH(CE$6,$7:$7,)-1,1,1))</f>
        <v>0</v>
      </c>
      <c r="CF45">
        <f ca="1">SUM(OFFSET($B45,-($B45-1),MATCH(CF$6,$7:$7,)-1,1,1):OFFSET($B45,0,MATCH(CF$6,$7:$7,)-1,1,1))</f>
        <v>0</v>
      </c>
      <c r="CG45">
        <f ca="1">SUM(OFFSET($B45,-($B45-1),MATCH(CG$6,$7:$7,)-1,1,1):OFFSET($B45,0,MATCH(CG$6,$7:$7,)-1,1,1))</f>
        <v>0</v>
      </c>
      <c r="CH45">
        <f ca="1">SUM(OFFSET($B45,-($B45-1),MATCH(CH$6,$7:$7,)-1,1,1):OFFSET($B45,0,MATCH(CH$6,$7:$7,)-1,1,1))</f>
        <v>0</v>
      </c>
      <c r="CJ45">
        <v>1458</v>
      </c>
      <c r="CK45" s="2">
        <v>5157</v>
      </c>
      <c r="CL45" s="2">
        <v>11286</v>
      </c>
      <c r="CM45" s="2">
        <v>54</v>
      </c>
      <c r="CN45" s="2">
        <v>999</v>
      </c>
      <c r="CO45" s="2">
        <f t="shared" si="28"/>
        <v>31143</v>
      </c>
      <c r="CP45" s="2">
        <f>SUM(CK34:CK45)</f>
        <v>31197</v>
      </c>
      <c r="CQ45" s="2">
        <f>SUM(CL34:CL45)</f>
        <v>59751</v>
      </c>
      <c r="CR45" s="2">
        <f>SUM(CM34:CM45)</f>
        <v>1742</v>
      </c>
      <c r="CS45" s="2">
        <f>SUM(CN34:CN45)</f>
        <v>7530</v>
      </c>
      <c r="CT45">
        <f ca="1">SUM(OFFSET($B45,-($B45-1),MATCH(CT$6,$7:$7,)-1,1,1):OFFSET($B45,0,MATCH(CT$6,$7:$7,)-1,1,1))</f>
        <v>19285</v>
      </c>
      <c r="CU45">
        <f ca="1">SUM(OFFSET($B45,-($B45-1),MATCH(CU$6,$7:$7,)-1,1,1):OFFSET($B45,0,MATCH(CU$6,$7:$7,)-1,1,1))</f>
        <v>42456</v>
      </c>
      <c r="CV45">
        <f ca="1">SUM(OFFSET($B45,-($B45-1),MATCH(CV$6,$7:$7,)-1,1,1):OFFSET($B45,0,MATCH(CV$6,$7:$7,)-1,1,1))</f>
        <v>1142</v>
      </c>
      <c r="CW45">
        <f ca="1">SUM(OFFSET($B45,-($B45-1),MATCH(CW$6,$7:$7,)-1,1,1):OFFSET($B45,0,MATCH(CW$6,$7:$7,)-1,1,1))</f>
        <v>5227</v>
      </c>
      <c r="CX45">
        <f ca="1">SUM(OFFSET($B45,-($B45-1),MATCH(CX$6,$7:$7,)-1,1,1):OFFSET($B45,0,MATCH(CX$6,$7:$7,)-1,1,1))</f>
        <v>287587</v>
      </c>
    </row>
    <row r="46" spans="2:102">
      <c r="B46" s="38">
        <f t="shared" si="29"/>
        <v>10</v>
      </c>
      <c r="C46" s="37">
        <v>39814</v>
      </c>
      <c r="D46" s="156">
        <v>60072</v>
      </c>
      <c r="E46" s="155">
        <v>258</v>
      </c>
      <c r="F46" s="155">
        <v>75972</v>
      </c>
      <c r="G46" s="155">
        <f t="shared" si="20"/>
        <v>611269</v>
      </c>
      <c r="H46" s="155">
        <f t="shared" si="21"/>
        <v>2746</v>
      </c>
      <c r="I46" s="155">
        <f t="shared" si="22"/>
        <v>806318</v>
      </c>
      <c r="J46" s="155">
        <f ca="1">SUM(OFFSET($B46,-($B46-1),MATCH(J$6,$7:$7,)-1,1,1):OFFSET($B46,0,MATCH(J$6,$7:$7,)-1,1,1))</f>
        <v>2300</v>
      </c>
      <c r="K46" s="155">
        <f ca="1">SUM(OFFSET($B46,-($B46-1),MATCH(K$6,$7:$7,)-1,1,1):OFFSET($B46,0,MATCH(K$6,$7:$7,)-1,1,1))</f>
        <v>678246</v>
      </c>
      <c r="L46" s="155">
        <f ca="1">SUM(OFFSET($B46,-($B46-1),MATCH(L$6,$7:$7,)-1,1,1):OFFSET($B46,0,MATCH(L$6,$7:$7,)-1,1,1))</f>
        <v>6022525</v>
      </c>
      <c r="M46" s="48">
        <v>337352</v>
      </c>
      <c r="N46">
        <v>3609</v>
      </c>
      <c r="O46">
        <v>466787</v>
      </c>
      <c r="P46">
        <f t="shared" si="23"/>
        <v>4728442</v>
      </c>
      <c r="Q46">
        <f t="shared" si="24"/>
        <v>47538</v>
      </c>
      <c r="R46">
        <f t="shared" si="25"/>
        <v>6432905</v>
      </c>
      <c r="S46">
        <f ca="1">SUM(OFFSET($B46,-($B46-1),MATCH(S$6,$7:$7,)-1,1,1):OFFSET($B46,0,MATCH(S$6,$7:$7,)-1,1,1))</f>
        <v>39194</v>
      </c>
      <c r="T46">
        <f ca="1">SUM(OFFSET($B46,-($B46-1),MATCH(T$6,$7:$7,)-1,1,1):OFFSET($B46,0,MATCH(T$6,$7:$7,)-1,1,1))</f>
        <v>5288123</v>
      </c>
      <c r="U46">
        <f ca="1">SUM(OFFSET($B46,-($B46-1),MATCH(U$6,$7:$7,)-1,1,1):OFFSET($B46,0,MATCH(U$6,$7:$7,)-1,1,1))</f>
        <v>46887527</v>
      </c>
      <c r="V46" s="48">
        <v>331</v>
      </c>
      <c r="W46">
        <v>8497</v>
      </c>
      <c r="X46">
        <v>1947</v>
      </c>
      <c r="Y46">
        <v>17256</v>
      </c>
      <c r="Z46">
        <v>597</v>
      </c>
      <c r="AA46">
        <v>0</v>
      </c>
      <c r="AB46">
        <v>346</v>
      </c>
      <c r="AR46" s="2">
        <f t="shared" si="8"/>
        <v>5714</v>
      </c>
      <c r="AS46" s="2">
        <f t="shared" si="9"/>
        <v>99391</v>
      </c>
      <c r="AT46" s="2">
        <f t="shared" si="10"/>
        <v>14842</v>
      </c>
      <c r="AU46" s="2">
        <f t="shared" si="11"/>
        <v>169839</v>
      </c>
      <c r="AV46" s="2">
        <f t="shared" si="12"/>
        <v>7840</v>
      </c>
      <c r="AW46" s="2">
        <f t="shared" si="13"/>
        <v>451</v>
      </c>
      <c r="AX46" s="2">
        <f t="shared" si="14"/>
        <v>4602</v>
      </c>
      <c r="AY46" s="2"/>
      <c r="AZ46" s="2"/>
      <c r="BA46" s="2"/>
      <c r="BB46" s="2"/>
      <c r="BC46" s="2"/>
      <c r="BD46" s="2"/>
      <c r="BE46" s="2"/>
      <c r="BF46" s="2"/>
      <c r="BG46" s="2"/>
      <c r="BH46" s="2"/>
      <c r="BI46" s="2"/>
      <c r="BJ46" s="2"/>
      <c r="BK46" s="2"/>
      <c r="BL46" s="2"/>
      <c r="BM46" s="2"/>
      <c r="BN46">
        <f ca="1">SUM(OFFSET($B46,-($B46-1),MATCH(BN$6,$7:$7,)-1,1,1):OFFSET($B46,0,MATCH(BN$6,$7:$7,)-1,1,1))</f>
        <v>80012</v>
      </c>
      <c r="BO46">
        <f ca="1">SUM(OFFSET($B46,-($B46-1),MATCH(BO$6,$7:$7,)-1,1,1):OFFSET($B46,0,MATCH(BO$6,$7:$7,)-1,1,1))</f>
        <v>10401</v>
      </c>
      <c r="BP46">
        <f ca="1">SUM(OFFSET($B46,-($B46-1),MATCH(BP$6,$7:$7,)-1,1,1):OFFSET($B46,0,MATCH(BP$6,$7:$7,)-1,1,1))</f>
        <v>145489</v>
      </c>
      <c r="BQ46">
        <f ca="1">SUM(OFFSET($B46,-($B46-1),MATCH(BQ$6,$7:$7,)-1,1,1):OFFSET($B46,0,MATCH(BQ$6,$7:$7,)-1,1,1))</f>
        <v>6213</v>
      </c>
      <c r="BR46">
        <f ca="1">SUM(OFFSET($B46,-($B46-1),MATCH(BR$6,$7:$7,)-1,1,1):OFFSET($B46,0,MATCH(BR$6,$7:$7,)-1,1,1))</f>
        <v>377</v>
      </c>
      <c r="BS46">
        <f ca="1">SUM(OFFSET($B46,-($B46-1),MATCH(BS$6,$7:$7,)-1,1,1):OFFSET($B46,0,MATCH(BS$6,$7:$7,)-1,1,1))</f>
        <v>3106</v>
      </c>
      <c r="BT46">
        <f ca="1">SUM(OFFSET($B46,-($B46-1),MATCH(BT$6,$7:$7,)-1,1,1):OFFSET($B46,0,MATCH(BT$6,$7:$7,)-1,1,1))</f>
        <v>0</v>
      </c>
      <c r="BU46">
        <f ca="1">SUM(OFFSET($B46,-($B46-1),MATCH(BU$6,$7:$7,)-1,1,1):OFFSET($B46,0,MATCH(BU$6,$7:$7,)-1,1,1))</f>
        <v>0</v>
      </c>
      <c r="BV46">
        <f ca="1">SUM(OFFSET($B46,-($B46-1),MATCH(BV$6,$7:$7,)-1,1,1):OFFSET($B46,0,MATCH(BV$6,$7:$7,)-1,1,1))</f>
        <v>0</v>
      </c>
      <c r="BW46">
        <f ca="1">SUM(OFFSET($B46,-($B46-1),MATCH(BW$6,$7:$7,)-1,1,1):OFFSET($B46,0,MATCH(BW$6,$7:$7,)-1,1,1))</f>
        <v>0</v>
      </c>
      <c r="BX46">
        <f ca="1">SUM(OFFSET($B46,-($B46-1),MATCH(BX$6,$7:$7,)-1,1,1):OFFSET($B46,0,MATCH(BX$6,$7:$7,)-1,1,1))</f>
        <v>0</v>
      </c>
      <c r="BY46">
        <f ca="1">SUM(OFFSET($B46,-($B46-1),MATCH(BY$6,$7:$7,)-1,1,1):OFFSET($B46,0,MATCH(BY$6,$7:$7,)-1,1,1))</f>
        <v>0</v>
      </c>
      <c r="BZ46">
        <f ca="1">SUM(OFFSET($B46,-($B46-1),MATCH(BZ$6,$7:$7,)-1,1,1):OFFSET($B46,0,MATCH(BZ$6,$7:$7,)-1,1,1))</f>
        <v>0</v>
      </c>
      <c r="CA46">
        <f ca="1">SUM(OFFSET($B46,-($B46-1),MATCH(CA$6,$7:$7,)-1,1,1):OFFSET($B46,0,MATCH(CA$6,$7:$7,)-1,1,1))</f>
        <v>0</v>
      </c>
      <c r="CB46">
        <f ca="1">SUM(OFFSET($B46,-($B46-1),MATCH(CB$6,$7:$7,)-1,1,1):OFFSET($B46,0,MATCH(CB$6,$7:$7,)-1,1,1))</f>
        <v>0</v>
      </c>
      <c r="CC46">
        <f ca="1">SUM(OFFSET($B46,-($B46-1),MATCH(CC$6,$7:$7,)-1,1,1):OFFSET($B46,0,MATCH(CC$6,$7:$7,)-1,1,1))</f>
        <v>0</v>
      </c>
      <c r="CD46">
        <f ca="1">SUM(OFFSET($B46,-($B46-1),MATCH(CD$6,$7:$7,)-1,1,1):OFFSET($B46,0,MATCH(CD$6,$7:$7,)-1,1,1))</f>
        <v>0</v>
      </c>
      <c r="CE46">
        <f ca="1">SUM(OFFSET($B46,-($B46-1),MATCH(CE$6,$7:$7,)-1,1,1):OFFSET($B46,0,MATCH(CE$6,$7:$7,)-1,1,1))</f>
        <v>0</v>
      </c>
      <c r="CF46">
        <f ca="1">SUM(OFFSET($B46,-($B46-1),MATCH(CF$6,$7:$7,)-1,1,1):OFFSET($B46,0,MATCH(CF$6,$7:$7,)-1,1,1))</f>
        <v>0</v>
      </c>
      <c r="CG46">
        <f ca="1">SUM(OFFSET($B46,-($B46-1),MATCH(CG$6,$7:$7,)-1,1,1):OFFSET($B46,0,MATCH(CG$6,$7:$7,)-1,1,1))</f>
        <v>0</v>
      </c>
      <c r="CH46">
        <f ca="1">SUM(OFFSET($B46,-($B46-1),MATCH(CH$6,$7:$7,)-1,1,1):OFFSET($B46,0,MATCH(CH$6,$7:$7,)-1,1,1))</f>
        <v>0</v>
      </c>
      <c r="CJ46">
        <v>1400</v>
      </c>
      <c r="CK46" s="2">
        <v>3808</v>
      </c>
      <c r="CL46" s="2">
        <v>5460</v>
      </c>
      <c r="CM46" s="2">
        <v>84</v>
      </c>
      <c r="CN46" s="2">
        <v>812</v>
      </c>
      <c r="CO46" s="2">
        <f t="shared" ref="CO46:CS61" si="30">SUM(CJ35:CJ46)</f>
        <v>30513</v>
      </c>
      <c r="CP46" s="2">
        <f t="shared" si="30"/>
        <v>31235</v>
      </c>
      <c r="CQ46" s="2">
        <f t="shared" si="30"/>
        <v>60426</v>
      </c>
      <c r="CR46" s="2">
        <f t="shared" si="30"/>
        <v>1652</v>
      </c>
      <c r="CS46" s="2">
        <f t="shared" si="30"/>
        <v>7617</v>
      </c>
      <c r="CT46">
        <f ca="1">SUM(OFFSET($B46,-($B46-1),MATCH(CT$6,$7:$7,)-1,1,1):OFFSET($B46,0,MATCH(CT$6,$7:$7,)-1,1,1))</f>
        <v>23093</v>
      </c>
      <c r="CU46">
        <f ca="1">SUM(OFFSET($B46,-($B46-1),MATCH(CU$6,$7:$7,)-1,1,1):OFFSET($B46,0,MATCH(CU$6,$7:$7,)-1,1,1))</f>
        <v>47916</v>
      </c>
      <c r="CV46">
        <f ca="1">SUM(OFFSET($B46,-($B46-1),MATCH(CV$6,$7:$7,)-1,1,1):OFFSET($B46,0,MATCH(CV$6,$7:$7,)-1,1,1))</f>
        <v>1226</v>
      </c>
      <c r="CW46">
        <f ca="1">SUM(OFFSET($B46,-($B46-1),MATCH(CW$6,$7:$7,)-1,1,1):OFFSET($B46,0,MATCH(CW$6,$7:$7,)-1,1,1))</f>
        <v>6039</v>
      </c>
      <c r="CX46">
        <f ca="1">SUM(OFFSET($B46,-($B46-1),MATCH(CX$6,$7:$7,)-1,1,1):OFFSET($B46,0,MATCH(CX$6,$7:$7,)-1,1,1))</f>
        <v>318100</v>
      </c>
    </row>
    <row r="47" spans="2:102">
      <c r="B47" s="38">
        <f t="shared" si="29"/>
        <v>11</v>
      </c>
      <c r="C47" s="37">
        <v>39845</v>
      </c>
      <c r="D47" s="156">
        <v>50111</v>
      </c>
      <c r="E47" s="155">
        <v>228</v>
      </c>
      <c r="F47" s="155">
        <v>67820</v>
      </c>
      <c r="G47" s="155">
        <f t="shared" si="20"/>
        <v>611531</v>
      </c>
      <c r="H47" s="155">
        <f t="shared" si="21"/>
        <v>2758</v>
      </c>
      <c r="I47" s="155">
        <f t="shared" si="22"/>
        <v>812084</v>
      </c>
      <c r="J47" s="155">
        <f ca="1">SUM(OFFSET($B47,-($B47-1),MATCH(J$6,$7:$7,)-1,1,1):OFFSET($B47,0,MATCH(J$6,$7:$7,)-1,1,1))</f>
        <v>2528</v>
      </c>
      <c r="K47" s="155">
        <f ca="1">SUM(OFFSET($B47,-($B47-1),MATCH(K$6,$7:$7,)-1,1,1):OFFSET($B47,0,MATCH(K$6,$7:$7,)-1,1,1))</f>
        <v>746066</v>
      </c>
      <c r="L47" s="155">
        <f ca="1">SUM(OFFSET($B47,-($B47-1),MATCH(L$6,$7:$7,)-1,1,1):OFFSET($B47,0,MATCH(L$6,$7:$7,)-1,1,1))</f>
        <v>6634056</v>
      </c>
      <c r="M47" s="48">
        <v>361919</v>
      </c>
      <c r="N47">
        <v>4116</v>
      </c>
      <c r="O47">
        <v>469578</v>
      </c>
      <c r="P47">
        <f t="shared" si="23"/>
        <v>4676289</v>
      </c>
      <c r="Q47">
        <f t="shared" si="24"/>
        <v>47562</v>
      </c>
      <c r="R47">
        <f t="shared" si="25"/>
        <v>6343838</v>
      </c>
      <c r="S47">
        <f ca="1">SUM(OFFSET($B47,-($B47-1),MATCH(S$6,$7:$7,)-1,1,1):OFFSET($B47,0,MATCH(S$6,$7:$7,)-1,1,1))</f>
        <v>43310</v>
      </c>
      <c r="T47">
        <f ca="1">SUM(OFFSET($B47,-($B47-1),MATCH(T$6,$7:$7,)-1,1,1):OFFSET($B47,0,MATCH(T$6,$7:$7,)-1,1,1))</f>
        <v>5757701</v>
      </c>
      <c r="U47">
        <f ca="1">SUM(OFFSET($B47,-($B47-1),MATCH(U$6,$7:$7,)-1,1,1):OFFSET($B47,0,MATCH(U$6,$7:$7,)-1,1,1))</f>
        <v>51563816</v>
      </c>
      <c r="V47" s="48">
        <v>761</v>
      </c>
      <c r="W47">
        <v>10400</v>
      </c>
      <c r="X47">
        <v>2703</v>
      </c>
      <c r="Y47">
        <v>10846</v>
      </c>
      <c r="Z47">
        <v>1122</v>
      </c>
      <c r="AA47">
        <v>1</v>
      </c>
      <c r="AB47">
        <v>492</v>
      </c>
      <c r="AR47" s="2">
        <f t="shared" si="8"/>
        <v>5608</v>
      </c>
      <c r="AS47" s="2">
        <f t="shared" si="9"/>
        <v>100560</v>
      </c>
      <c r="AT47" s="2">
        <f t="shared" si="10"/>
        <v>15007</v>
      </c>
      <c r="AU47" s="2">
        <f t="shared" si="11"/>
        <v>169185</v>
      </c>
      <c r="AV47" s="2">
        <f t="shared" si="12"/>
        <v>8002</v>
      </c>
      <c r="AW47" s="2">
        <f t="shared" si="13"/>
        <v>429</v>
      </c>
      <c r="AX47" s="2">
        <f t="shared" si="14"/>
        <v>4226</v>
      </c>
      <c r="AY47" s="2"/>
      <c r="AZ47" s="2"/>
      <c r="BA47" s="2"/>
      <c r="BB47" s="2"/>
      <c r="BC47" s="2"/>
      <c r="BD47" s="2"/>
      <c r="BE47" s="2"/>
      <c r="BF47" s="2"/>
      <c r="BG47" s="2"/>
      <c r="BH47" s="2"/>
      <c r="BI47" s="2"/>
      <c r="BJ47" s="2"/>
      <c r="BK47" s="2"/>
      <c r="BL47" s="2"/>
      <c r="BM47" s="2"/>
      <c r="BN47">
        <f ca="1">SUM(OFFSET($B47,-($B47-1),MATCH(BN$6,$7:$7,)-1,1,1):OFFSET($B47,0,MATCH(BN$6,$7:$7,)-1,1,1))</f>
        <v>90412</v>
      </c>
      <c r="BO47">
        <f ca="1">SUM(OFFSET($B47,-($B47-1),MATCH(BO$6,$7:$7,)-1,1,1):OFFSET($B47,0,MATCH(BO$6,$7:$7,)-1,1,1))</f>
        <v>13104</v>
      </c>
      <c r="BP47">
        <f ca="1">SUM(OFFSET($B47,-($B47-1),MATCH(BP$6,$7:$7,)-1,1,1):OFFSET($B47,0,MATCH(BP$6,$7:$7,)-1,1,1))</f>
        <v>156335</v>
      </c>
      <c r="BQ47">
        <f ca="1">SUM(OFFSET($B47,-($B47-1),MATCH(BQ$6,$7:$7,)-1,1,1):OFFSET($B47,0,MATCH(BQ$6,$7:$7,)-1,1,1))</f>
        <v>7335</v>
      </c>
      <c r="BR47">
        <f ca="1">SUM(OFFSET($B47,-($B47-1),MATCH(BR$6,$7:$7,)-1,1,1):OFFSET($B47,0,MATCH(BR$6,$7:$7,)-1,1,1))</f>
        <v>378</v>
      </c>
      <c r="BS47">
        <f ca="1">SUM(OFFSET($B47,-($B47-1),MATCH(BS$6,$7:$7,)-1,1,1):OFFSET($B47,0,MATCH(BS$6,$7:$7,)-1,1,1))</f>
        <v>3598</v>
      </c>
      <c r="BT47">
        <f ca="1">SUM(OFFSET($B47,-($B47-1),MATCH(BT$6,$7:$7,)-1,1,1):OFFSET($B47,0,MATCH(BT$6,$7:$7,)-1,1,1))</f>
        <v>0</v>
      </c>
      <c r="BU47">
        <f ca="1">SUM(OFFSET($B47,-($B47-1),MATCH(BU$6,$7:$7,)-1,1,1):OFFSET($B47,0,MATCH(BU$6,$7:$7,)-1,1,1))</f>
        <v>0</v>
      </c>
      <c r="BV47">
        <f ca="1">SUM(OFFSET($B47,-($B47-1),MATCH(BV$6,$7:$7,)-1,1,1):OFFSET($B47,0,MATCH(BV$6,$7:$7,)-1,1,1))</f>
        <v>0</v>
      </c>
      <c r="BW47">
        <f ca="1">SUM(OFFSET($B47,-($B47-1),MATCH(BW$6,$7:$7,)-1,1,1):OFFSET($B47,0,MATCH(BW$6,$7:$7,)-1,1,1))</f>
        <v>0</v>
      </c>
      <c r="BX47">
        <f ca="1">SUM(OFFSET($B47,-($B47-1),MATCH(BX$6,$7:$7,)-1,1,1):OFFSET($B47,0,MATCH(BX$6,$7:$7,)-1,1,1))</f>
        <v>0</v>
      </c>
      <c r="BY47">
        <f ca="1">SUM(OFFSET($B47,-($B47-1),MATCH(BY$6,$7:$7,)-1,1,1):OFFSET($B47,0,MATCH(BY$6,$7:$7,)-1,1,1))</f>
        <v>0</v>
      </c>
      <c r="BZ47">
        <f ca="1">SUM(OFFSET($B47,-($B47-1),MATCH(BZ$6,$7:$7,)-1,1,1):OFFSET($B47,0,MATCH(BZ$6,$7:$7,)-1,1,1))</f>
        <v>0</v>
      </c>
      <c r="CA47">
        <f ca="1">SUM(OFFSET($B47,-($B47-1),MATCH(CA$6,$7:$7,)-1,1,1):OFFSET($B47,0,MATCH(CA$6,$7:$7,)-1,1,1))</f>
        <v>0</v>
      </c>
      <c r="CB47">
        <f ca="1">SUM(OFFSET($B47,-($B47-1),MATCH(CB$6,$7:$7,)-1,1,1):OFFSET($B47,0,MATCH(CB$6,$7:$7,)-1,1,1))</f>
        <v>0</v>
      </c>
      <c r="CC47">
        <f ca="1">SUM(OFFSET($B47,-($B47-1),MATCH(CC$6,$7:$7,)-1,1,1):OFFSET($B47,0,MATCH(CC$6,$7:$7,)-1,1,1))</f>
        <v>0</v>
      </c>
      <c r="CD47">
        <f ca="1">SUM(OFFSET($B47,-($B47-1),MATCH(CD$6,$7:$7,)-1,1,1):OFFSET($B47,0,MATCH(CD$6,$7:$7,)-1,1,1))</f>
        <v>0</v>
      </c>
      <c r="CE47">
        <f ca="1">SUM(OFFSET($B47,-($B47-1),MATCH(CE$6,$7:$7,)-1,1,1):OFFSET($B47,0,MATCH(CE$6,$7:$7,)-1,1,1))</f>
        <v>0</v>
      </c>
      <c r="CF47">
        <f ca="1">SUM(OFFSET($B47,-($B47-1),MATCH(CF$6,$7:$7,)-1,1,1):OFFSET($B47,0,MATCH(CF$6,$7:$7,)-1,1,1))</f>
        <v>0</v>
      </c>
      <c r="CG47">
        <f ca="1">SUM(OFFSET($B47,-($B47-1),MATCH(CG$6,$7:$7,)-1,1,1):OFFSET($B47,0,MATCH(CG$6,$7:$7,)-1,1,1))</f>
        <v>0</v>
      </c>
      <c r="CH47">
        <f ca="1">SUM(OFFSET($B47,-($B47-1),MATCH(CH$6,$7:$7,)-1,1,1):OFFSET($B47,0,MATCH(CH$6,$7:$7,)-1,1,1))</f>
        <v>0</v>
      </c>
      <c r="CJ47">
        <v>2714</v>
      </c>
      <c r="CK47" s="2">
        <v>3749</v>
      </c>
      <c r="CL47" s="2">
        <v>7797</v>
      </c>
      <c r="CM47" s="2">
        <v>207</v>
      </c>
      <c r="CN47" s="2">
        <v>828</v>
      </c>
      <c r="CO47" s="2">
        <f t="shared" ref="CO47:CO62" si="31">SUM(CJ36:CJ47)</f>
        <v>30467</v>
      </c>
      <c r="CP47" s="2">
        <f t="shared" si="30"/>
        <v>30867</v>
      </c>
      <c r="CQ47" s="2">
        <f t="shared" si="30"/>
        <v>62013</v>
      </c>
      <c r="CR47" s="2">
        <f t="shared" si="30"/>
        <v>1583</v>
      </c>
      <c r="CS47" s="2">
        <f t="shared" si="30"/>
        <v>7617</v>
      </c>
      <c r="CT47">
        <f ca="1">SUM(OFFSET($B47,-($B47-1),MATCH(CT$6,$7:$7,)-1,1,1):OFFSET($B47,0,MATCH(CT$6,$7:$7,)-1,1,1))</f>
        <v>26842</v>
      </c>
      <c r="CU47">
        <f ca="1">SUM(OFFSET($B47,-($B47-1),MATCH(CU$6,$7:$7,)-1,1,1):OFFSET($B47,0,MATCH(CU$6,$7:$7,)-1,1,1))</f>
        <v>55713</v>
      </c>
      <c r="CV47">
        <f ca="1">SUM(OFFSET($B47,-($B47-1),MATCH(CV$6,$7:$7,)-1,1,1):OFFSET($B47,0,MATCH(CV$6,$7:$7,)-1,1,1))</f>
        <v>1433</v>
      </c>
      <c r="CW47">
        <f ca="1">SUM(OFFSET($B47,-($B47-1),MATCH(CW$6,$7:$7,)-1,1,1):OFFSET($B47,0,MATCH(CW$6,$7:$7,)-1,1,1))</f>
        <v>6867</v>
      </c>
      <c r="CX47">
        <f ca="1">SUM(OFFSET($B47,-($B47-1),MATCH(CX$6,$7:$7,)-1,1,1):OFFSET($B47,0,MATCH(CX$6,$7:$7,)-1,1,1))</f>
        <v>348567</v>
      </c>
    </row>
    <row r="48" spans="2:102">
      <c r="B48" s="38">
        <f t="shared" si="29"/>
        <v>12</v>
      </c>
      <c r="C48" s="37">
        <v>39873</v>
      </c>
      <c r="D48" s="156">
        <v>53840</v>
      </c>
      <c r="E48" s="155">
        <v>249</v>
      </c>
      <c r="F48" s="155">
        <v>73238</v>
      </c>
      <c r="G48" s="155">
        <f t="shared" si="20"/>
        <v>610996</v>
      </c>
      <c r="H48" s="155">
        <f t="shared" si="21"/>
        <v>2777</v>
      </c>
      <c r="I48" s="155">
        <f t="shared" si="22"/>
        <v>819304</v>
      </c>
      <c r="J48" s="155">
        <f ca="1">SUM(OFFSET($B48,-($B48-1),MATCH(J$6,$7:$7,)-1,1,1):OFFSET($B48,0,MATCH(J$6,$7:$7,)-1,1,1))</f>
        <v>2777</v>
      </c>
      <c r="K48" s="155">
        <f ca="1">SUM(OFFSET($B48,-($B48-1),MATCH(K$6,$7:$7,)-1,1,1):OFFSET($B48,0,MATCH(K$6,$7:$7,)-1,1,1))</f>
        <v>819304</v>
      </c>
      <c r="L48" s="155">
        <f ca="1">SUM(OFFSET($B48,-($B48-1),MATCH(L$6,$7:$7,)-1,1,1):OFFSET($B48,0,MATCH(L$6,$7:$7,)-1,1,1))</f>
        <v>7245052</v>
      </c>
      <c r="M48" s="48">
        <v>408209</v>
      </c>
      <c r="N48">
        <v>4066</v>
      </c>
      <c r="O48">
        <v>530392</v>
      </c>
      <c r="P48">
        <f t="shared" si="23"/>
        <v>4645402</v>
      </c>
      <c r="Q48">
        <f t="shared" si="24"/>
        <v>47376</v>
      </c>
      <c r="R48">
        <f t="shared" si="25"/>
        <v>6288093</v>
      </c>
      <c r="S48">
        <f ca="1">SUM(OFFSET($B48,-($B48-1),MATCH(S$6,$7:$7,)-1,1,1):OFFSET($B48,0,MATCH(S$6,$7:$7,)-1,1,1))</f>
        <v>47376</v>
      </c>
      <c r="T48">
        <f ca="1">SUM(OFFSET($B48,-($B48-1),MATCH(T$6,$7:$7,)-1,1,1):OFFSET($B48,0,MATCH(T$6,$7:$7,)-1,1,1))</f>
        <v>6288093</v>
      </c>
      <c r="U48">
        <f ca="1">SUM(OFFSET($B48,-($B48-1),MATCH(U$6,$7:$7,)-1,1,1):OFFSET($B48,0,MATCH(U$6,$7:$7,)-1,1,1))</f>
        <v>56209218</v>
      </c>
      <c r="V48" s="48">
        <v>528</v>
      </c>
      <c r="W48">
        <v>9844</v>
      </c>
      <c r="X48">
        <v>1743</v>
      </c>
      <c r="Y48">
        <v>12766</v>
      </c>
      <c r="Z48">
        <v>625</v>
      </c>
      <c r="AA48">
        <v>0</v>
      </c>
      <c r="AB48">
        <v>474</v>
      </c>
      <c r="AR48" s="2">
        <f t="shared" si="8"/>
        <v>5273</v>
      </c>
      <c r="AS48" s="2">
        <f t="shared" si="9"/>
        <v>100256</v>
      </c>
      <c r="AT48" s="2">
        <f t="shared" si="10"/>
        <v>14847</v>
      </c>
      <c r="AU48" s="2">
        <f t="shared" si="11"/>
        <v>169101</v>
      </c>
      <c r="AV48" s="2">
        <f t="shared" si="12"/>
        <v>7960</v>
      </c>
      <c r="AW48" s="2">
        <f t="shared" si="13"/>
        <v>378</v>
      </c>
      <c r="AX48" s="2">
        <f t="shared" si="14"/>
        <v>4072</v>
      </c>
      <c r="AY48" s="2"/>
      <c r="AZ48" s="2"/>
      <c r="BA48" s="2"/>
      <c r="BB48" s="2"/>
      <c r="BC48" s="2"/>
      <c r="BD48" s="2"/>
      <c r="BE48" s="2"/>
      <c r="BF48" s="2"/>
      <c r="BG48" s="2"/>
      <c r="BH48" s="2"/>
      <c r="BI48" s="2"/>
      <c r="BJ48" s="2"/>
      <c r="BK48" s="2"/>
      <c r="BL48" s="2"/>
      <c r="BM48" s="2"/>
      <c r="BN48">
        <f ca="1">SUM(OFFSET($B48,-($B48-1),MATCH(BN$6,$7:$7,)-1,1,1):OFFSET($B48,0,MATCH(BN$6,$7:$7,)-1,1,1))</f>
        <v>100256</v>
      </c>
      <c r="BO48">
        <f ca="1">SUM(OFFSET($B48,-($B48-1),MATCH(BO$6,$7:$7,)-1,1,1):OFFSET($B48,0,MATCH(BO$6,$7:$7,)-1,1,1))</f>
        <v>14847</v>
      </c>
      <c r="BP48">
        <f ca="1">SUM(OFFSET($B48,-($B48-1),MATCH(BP$6,$7:$7,)-1,1,1):OFFSET($B48,0,MATCH(BP$6,$7:$7,)-1,1,1))</f>
        <v>169101</v>
      </c>
      <c r="BQ48">
        <f ca="1">SUM(OFFSET($B48,-($B48-1),MATCH(BQ$6,$7:$7,)-1,1,1):OFFSET($B48,0,MATCH(BQ$6,$7:$7,)-1,1,1))</f>
        <v>7960</v>
      </c>
      <c r="BR48">
        <f ca="1">SUM(OFFSET($B48,-($B48-1),MATCH(BR$6,$7:$7,)-1,1,1):OFFSET($B48,0,MATCH(BR$6,$7:$7,)-1,1,1))</f>
        <v>378</v>
      </c>
      <c r="BS48">
        <f ca="1">SUM(OFFSET($B48,-($B48-1),MATCH(BS$6,$7:$7,)-1,1,1):OFFSET($B48,0,MATCH(BS$6,$7:$7,)-1,1,1))</f>
        <v>4072</v>
      </c>
      <c r="BT48">
        <f ca="1">SUM(OFFSET($B48,-($B48-1),MATCH(BT$6,$7:$7,)-1,1,1):OFFSET($B48,0,MATCH(BT$6,$7:$7,)-1,1,1))</f>
        <v>0</v>
      </c>
      <c r="BU48">
        <f ca="1">SUM(OFFSET($B48,-($B48-1),MATCH(BU$6,$7:$7,)-1,1,1):OFFSET($B48,0,MATCH(BU$6,$7:$7,)-1,1,1))</f>
        <v>0</v>
      </c>
      <c r="BV48">
        <f ca="1">SUM(OFFSET($B48,-($B48-1),MATCH(BV$6,$7:$7,)-1,1,1):OFFSET($B48,0,MATCH(BV$6,$7:$7,)-1,1,1))</f>
        <v>0</v>
      </c>
      <c r="BW48">
        <f ca="1">SUM(OFFSET($B48,-($B48-1),MATCH(BW$6,$7:$7,)-1,1,1):OFFSET($B48,0,MATCH(BW$6,$7:$7,)-1,1,1))</f>
        <v>0</v>
      </c>
      <c r="BX48">
        <f ca="1">SUM(OFFSET($B48,-($B48-1),MATCH(BX$6,$7:$7,)-1,1,1):OFFSET($B48,0,MATCH(BX$6,$7:$7,)-1,1,1))</f>
        <v>0</v>
      </c>
      <c r="BY48">
        <f ca="1">SUM(OFFSET($B48,-($B48-1),MATCH(BY$6,$7:$7,)-1,1,1):OFFSET($B48,0,MATCH(BY$6,$7:$7,)-1,1,1))</f>
        <v>0</v>
      </c>
      <c r="BZ48">
        <f ca="1">SUM(OFFSET($B48,-($B48-1),MATCH(BZ$6,$7:$7,)-1,1,1):OFFSET($B48,0,MATCH(BZ$6,$7:$7,)-1,1,1))</f>
        <v>0</v>
      </c>
      <c r="CA48">
        <f ca="1">SUM(OFFSET($B48,-($B48-1),MATCH(CA$6,$7:$7,)-1,1,1):OFFSET($B48,0,MATCH(CA$6,$7:$7,)-1,1,1))</f>
        <v>0</v>
      </c>
      <c r="CB48">
        <f ca="1">SUM(OFFSET($B48,-($B48-1),MATCH(CB$6,$7:$7,)-1,1,1):OFFSET($B48,0,MATCH(CB$6,$7:$7,)-1,1,1))</f>
        <v>0</v>
      </c>
      <c r="CC48">
        <f ca="1">SUM(OFFSET($B48,-($B48-1),MATCH(CC$6,$7:$7,)-1,1,1):OFFSET($B48,0,MATCH(CC$6,$7:$7,)-1,1,1))</f>
        <v>0</v>
      </c>
      <c r="CD48">
        <f ca="1">SUM(OFFSET($B48,-($B48-1),MATCH(CD$6,$7:$7,)-1,1,1):OFFSET($B48,0,MATCH(CD$6,$7:$7,)-1,1,1))</f>
        <v>0</v>
      </c>
      <c r="CE48">
        <f ca="1">SUM(OFFSET($B48,-($B48-1),MATCH(CE$6,$7:$7,)-1,1,1):OFFSET($B48,0,MATCH(CE$6,$7:$7,)-1,1,1))</f>
        <v>0</v>
      </c>
      <c r="CF48">
        <f ca="1">SUM(OFFSET($B48,-($B48-1),MATCH(CF$6,$7:$7,)-1,1,1):OFFSET($B48,0,MATCH(CF$6,$7:$7,)-1,1,1))</f>
        <v>0</v>
      </c>
      <c r="CG48">
        <f ca="1">SUM(OFFSET($B48,-($B48-1),MATCH(CG$6,$7:$7,)-1,1,1):OFFSET($B48,0,MATCH(CG$6,$7:$7,)-1,1,1))</f>
        <v>0</v>
      </c>
      <c r="CH48">
        <f ca="1">SUM(OFFSET($B48,-($B48-1),MATCH(CH$6,$7:$7,)-1,1,1):OFFSET($B48,0,MATCH(CH$6,$7:$7,)-1,1,1))</f>
        <v>0</v>
      </c>
      <c r="CJ48">
        <v>3024</v>
      </c>
      <c r="CK48" s="2">
        <v>3000</v>
      </c>
      <c r="CL48" s="2">
        <v>6504</v>
      </c>
      <c r="CM48" s="2">
        <v>144</v>
      </c>
      <c r="CN48" s="2">
        <v>528</v>
      </c>
      <c r="CO48" s="2">
        <f t="shared" si="31"/>
        <v>30466</v>
      </c>
      <c r="CP48" s="2">
        <f t="shared" si="30"/>
        <v>29842</v>
      </c>
      <c r="CQ48" s="2">
        <f t="shared" si="30"/>
        <v>62217</v>
      </c>
      <c r="CR48" s="2">
        <f t="shared" si="30"/>
        <v>1577</v>
      </c>
      <c r="CS48" s="2">
        <f t="shared" si="30"/>
        <v>7395</v>
      </c>
      <c r="CT48">
        <f ca="1">SUM(OFFSET($B48,-($B48-1),MATCH(CT$6,$7:$7,)-1,1,1):OFFSET($B48,0,MATCH(CT$6,$7:$7,)-1,1,1))</f>
        <v>29842</v>
      </c>
      <c r="CU48">
        <f ca="1">SUM(OFFSET($B48,-($B48-1),MATCH(CU$6,$7:$7,)-1,1,1):OFFSET($B48,0,MATCH(CU$6,$7:$7,)-1,1,1))</f>
        <v>62217</v>
      </c>
      <c r="CV48">
        <f ca="1">SUM(OFFSET($B48,-($B48-1),MATCH(CV$6,$7:$7,)-1,1,1):OFFSET($B48,0,MATCH(CV$6,$7:$7,)-1,1,1))</f>
        <v>1577</v>
      </c>
      <c r="CW48">
        <f ca="1">SUM(OFFSET($B48,-($B48-1),MATCH(CW$6,$7:$7,)-1,1,1):OFFSET($B48,0,MATCH(CW$6,$7:$7,)-1,1,1))</f>
        <v>7395</v>
      </c>
      <c r="CX48">
        <f ca="1">SUM(OFFSET($B48,-($B48-1),MATCH(CX$6,$7:$7,)-1,1,1):OFFSET($B48,0,MATCH(CX$6,$7:$7,)-1,1,1))</f>
        <v>379033</v>
      </c>
    </row>
    <row r="49" spans="2:102">
      <c r="B49" s="38">
        <f t="shared" si="29"/>
        <v>1</v>
      </c>
      <c r="C49" s="37">
        <v>39904</v>
      </c>
      <c r="D49" s="156">
        <v>55770</v>
      </c>
      <c r="E49" s="155">
        <v>234</v>
      </c>
      <c r="F49" s="155">
        <v>68710</v>
      </c>
      <c r="G49" s="155">
        <f t="shared" si="20"/>
        <v>618170</v>
      </c>
      <c r="H49" s="155">
        <f t="shared" si="21"/>
        <v>2794</v>
      </c>
      <c r="I49" s="155">
        <f t="shared" si="22"/>
        <v>825224</v>
      </c>
      <c r="J49" s="155">
        <f ca="1">SUM(OFFSET($B49,-($B49-1),MATCH(J$6,$7:$7,)-1,1,1):OFFSET($B49,0,MATCH(J$6,$7:$7,)-1,1,1))</f>
        <v>234</v>
      </c>
      <c r="K49" s="155">
        <f ca="1">SUM(OFFSET($B49,-($B49-1),MATCH(K$6,$7:$7,)-1,1,1):OFFSET($B49,0,MATCH(K$6,$7:$7,)-1,1,1))</f>
        <v>68710</v>
      </c>
      <c r="L49" s="155">
        <f ca="1">SUM(OFFSET($B49,-($B49-1),MATCH(L$6,$7:$7,)-1,1,1):OFFSET($B49,0,MATCH(L$6,$7:$7,)-1,1,1))</f>
        <v>618170</v>
      </c>
      <c r="M49" s="48">
        <v>386010</v>
      </c>
      <c r="N49">
        <v>3786</v>
      </c>
      <c r="O49">
        <v>502695</v>
      </c>
      <c r="P49">
        <f t="shared" si="23"/>
        <v>4607276</v>
      </c>
      <c r="Q49">
        <f t="shared" si="24"/>
        <v>47128</v>
      </c>
      <c r="R49">
        <f t="shared" si="25"/>
        <v>6234697</v>
      </c>
      <c r="S49">
        <f ca="1">SUM(OFFSET($B49,-($B49-1),MATCH(S$6,$7:$7,)-1,1,1):OFFSET($B49,0,MATCH(S$6,$7:$7,)-1,1,1))</f>
        <v>3786</v>
      </c>
      <c r="T49">
        <f ca="1">SUM(OFFSET($B49,-($B49-1),MATCH(T$6,$7:$7,)-1,1,1):OFFSET($B49,0,MATCH(T$6,$7:$7,)-1,1,1))</f>
        <v>502695</v>
      </c>
      <c r="U49">
        <f ca="1">SUM(OFFSET($B49,-($B49-1),MATCH(U$6,$7:$7,)-1,1,1):OFFSET($B49,0,MATCH(U$6,$7:$7,)-1,1,1))</f>
        <v>4607276</v>
      </c>
      <c r="V49" s="48">
        <v>428</v>
      </c>
      <c r="W49">
        <v>10148</v>
      </c>
      <c r="X49">
        <v>1077</v>
      </c>
      <c r="Y49">
        <v>14672</v>
      </c>
      <c r="Z49">
        <v>761</v>
      </c>
      <c r="AA49">
        <v>26</v>
      </c>
      <c r="AB49">
        <v>402</v>
      </c>
      <c r="AR49" s="2">
        <f t="shared" si="8"/>
        <v>5368</v>
      </c>
      <c r="AS49" s="2">
        <f t="shared" si="9"/>
        <v>102459</v>
      </c>
      <c r="AT49" s="2">
        <f t="shared" si="10"/>
        <v>15133</v>
      </c>
      <c r="AU49" s="2">
        <f t="shared" si="11"/>
        <v>171293</v>
      </c>
      <c r="AV49" s="2">
        <f t="shared" si="12"/>
        <v>8228</v>
      </c>
      <c r="AW49" s="2">
        <f t="shared" si="13"/>
        <v>403</v>
      </c>
      <c r="AX49" s="2">
        <f t="shared" si="14"/>
        <v>4112</v>
      </c>
      <c r="AY49" s="2"/>
      <c r="AZ49" s="2"/>
      <c r="BA49" s="2"/>
      <c r="BB49" s="2"/>
      <c r="BC49" s="2"/>
      <c r="BD49" s="2"/>
      <c r="BE49" s="2"/>
      <c r="BF49" s="2"/>
      <c r="BG49" s="2"/>
      <c r="BH49" s="2"/>
      <c r="BI49" s="2"/>
      <c r="BJ49" s="2"/>
      <c r="BK49" s="2"/>
      <c r="BL49" s="2"/>
      <c r="BM49" s="2"/>
      <c r="BN49">
        <f ca="1">SUM(OFFSET($B49,-($B49-1),MATCH(BN$6,$7:$7,)-1,1,1):OFFSET($B49,0,MATCH(BN$6,$7:$7,)-1,1,1))</f>
        <v>10148</v>
      </c>
      <c r="BO49">
        <f ca="1">SUM(OFFSET($B49,-($B49-1),MATCH(BO$6,$7:$7,)-1,1,1):OFFSET($B49,0,MATCH(BO$6,$7:$7,)-1,1,1))</f>
        <v>1077</v>
      </c>
      <c r="BP49">
        <f ca="1">SUM(OFFSET($B49,-($B49-1),MATCH(BP$6,$7:$7,)-1,1,1):OFFSET($B49,0,MATCH(BP$6,$7:$7,)-1,1,1))</f>
        <v>14672</v>
      </c>
      <c r="BQ49">
        <f ca="1">SUM(OFFSET($B49,-($B49-1),MATCH(BQ$6,$7:$7,)-1,1,1):OFFSET($B49,0,MATCH(BQ$6,$7:$7,)-1,1,1))</f>
        <v>761</v>
      </c>
      <c r="BR49">
        <f ca="1">SUM(OFFSET($B49,-($B49-1),MATCH(BR$6,$7:$7,)-1,1,1):OFFSET($B49,0,MATCH(BR$6,$7:$7,)-1,1,1))</f>
        <v>26</v>
      </c>
      <c r="BS49">
        <f ca="1">SUM(OFFSET($B49,-($B49-1),MATCH(BS$6,$7:$7,)-1,1,1):OFFSET($B49,0,MATCH(BS$6,$7:$7,)-1,1,1))</f>
        <v>402</v>
      </c>
      <c r="BT49">
        <f ca="1">SUM(OFFSET($B49,-($B49-1),MATCH(BT$6,$7:$7,)-1,1,1):OFFSET($B49,0,MATCH(BT$6,$7:$7,)-1,1,1))</f>
        <v>0</v>
      </c>
      <c r="BU49">
        <f ca="1">SUM(OFFSET($B49,-($B49-1),MATCH(BU$6,$7:$7,)-1,1,1):OFFSET($B49,0,MATCH(BU$6,$7:$7,)-1,1,1))</f>
        <v>0</v>
      </c>
      <c r="BV49">
        <f ca="1">SUM(OFFSET($B49,-($B49-1),MATCH(BV$6,$7:$7,)-1,1,1):OFFSET($B49,0,MATCH(BV$6,$7:$7,)-1,1,1))</f>
        <v>0</v>
      </c>
      <c r="BW49">
        <f ca="1">SUM(OFFSET($B49,-($B49-1),MATCH(BW$6,$7:$7,)-1,1,1):OFFSET($B49,0,MATCH(BW$6,$7:$7,)-1,1,1))</f>
        <v>0</v>
      </c>
      <c r="BX49">
        <f ca="1">SUM(OFFSET($B49,-($B49-1),MATCH(BX$6,$7:$7,)-1,1,1):OFFSET($B49,0,MATCH(BX$6,$7:$7,)-1,1,1))</f>
        <v>0</v>
      </c>
      <c r="BY49">
        <f ca="1">SUM(OFFSET($B49,-($B49-1),MATCH(BY$6,$7:$7,)-1,1,1):OFFSET($B49,0,MATCH(BY$6,$7:$7,)-1,1,1))</f>
        <v>0</v>
      </c>
      <c r="BZ49">
        <f ca="1">SUM(OFFSET($B49,-($B49-1),MATCH(BZ$6,$7:$7,)-1,1,1):OFFSET($B49,0,MATCH(BZ$6,$7:$7,)-1,1,1))</f>
        <v>0</v>
      </c>
      <c r="CA49">
        <f ca="1">SUM(OFFSET($B49,-($B49-1),MATCH(CA$6,$7:$7,)-1,1,1):OFFSET($B49,0,MATCH(CA$6,$7:$7,)-1,1,1))</f>
        <v>0</v>
      </c>
      <c r="CB49">
        <f ca="1">SUM(OFFSET($B49,-($B49-1),MATCH(CB$6,$7:$7,)-1,1,1):OFFSET($B49,0,MATCH(CB$6,$7:$7,)-1,1,1))</f>
        <v>0</v>
      </c>
      <c r="CC49">
        <f ca="1">SUM(OFFSET($B49,-($B49-1),MATCH(CC$6,$7:$7,)-1,1,1):OFFSET($B49,0,MATCH(CC$6,$7:$7,)-1,1,1))</f>
        <v>0</v>
      </c>
      <c r="CD49">
        <f ca="1">SUM(OFFSET($B49,-($B49-1),MATCH(CD$6,$7:$7,)-1,1,1):OFFSET($B49,0,MATCH(CD$6,$7:$7,)-1,1,1))</f>
        <v>0</v>
      </c>
      <c r="CE49">
        <f ca="1">SUM(OFFSET($B49,-($B49-1),MATCH(CE$6,$7:$7,)-1,1,1):OFFSET($B49,0,MATCH(CE$6,$7:$7,)-1,1,1))</f>
        <v>0</v>
      </c>
      <c r="CF49">
        <f ca="1">SUM(OFFSET($B49,-($B49-1),MATCH(CF$6,$7:$7,)-1,1,1):OFFSET($B49,0,MATCH(CF$6,$7:$7,)-1,1,1))</f>
        <v>0</v>
      </c>
      <c r="CG49">
        <f ca="1">SUM(OFFSET($B49,-($B49-1),MATCH(CG$6,$7:$7,)-1,1,1):OFFSET($B49,0,MATCH(CG$6,$7:$7,)-1,1,1))</f>
        <v>0</v>
      </c>
      <c r="CH49">
        <f ca="1">SUM(OFFSET($B49,-($B49-1),MATCH(CH$6,$7:$7,)-1,1,1):OFFSET($B49,0,MATCH(CH$6,$7:$7,)-1,1,1))</f>
        <v>0</v>
      </c>
      <c r="CJ49">
        <v>2662</v>
      </c>
      <c r="CK49" s="2">
        <v>3124</v>
      </c>
      <c r="CL49" s="2">
        <v>6226</v>
      </c>
      <c r="CM49" s="2">
        <v>198</v>
      </c>
      <c r="CN49" s="2">
        <v>484</v>
      </c>
      <c r="CO49" s="2">
        <f t="shared" si="31"/>
        <v>30440</v>
      </c>
      <c r="CP49" s="2">
        <f t="shared" si="30"/>
        <v>30878</v>
      </c>
      <c r="CQ49" s="2">
        <f t="shared" si="30"/>
        <v>63955</v>
      </c>
      <c r="CR49" s="2">
        <f t="shared" si="30"/>
        <v>1727</v>
      </c>
      <c r="CS49" s="2">
        <f t="shared" si="30"/>
        <v>7279</v>
      </c>
      <c r="CT49">
        <f ca="1">SUM(OFFSET($B49,-($B49-1),MATCH(CT$6,$7:$7,)-1,1,1):OFFSET($B49,0,MATCH(CT$6,$7:$7,)-1,1,1))</f>
        <v>3124</v>
      </c>
      <c r="CU49">
        <f ca="1">SUM(OFFSET($B49,-($B49-1),MATCH(CU$6,$7:$7,)-1,1,1):OFFSET($B49,0,MATCH(CU$6,$7:$7,)-1,1,1))</f>
        <v>6226</v>
      </c>
      <c r="CV49">
        <f ca="1">SUM(OFFSET($B49,-($B49-1),MATCH(CV$6,$7:$7,)-1,1,1):OFFSET($B49,0,MATCH(CV$6,$7:$7,)-1,1,1))</f>
        <v>198</v>
      </c>
      <c r="CW49">
        <f ca="1">SUM(OFFSET($B49,-($B49-1),MATCH(CW$6,$7:$7,)-1,1,1):OFFSET($B49,0,MATCH(CW$6,$7:$7,)-1,1,1))</f>
        <v>484</v>
      </c>
      <c r="CX49">
        <f ca="1">SUM(OFFSET($B49,-($B49-1),MATCH(CX$6,$7:$7,)-1,1,1):OFFSET($B49,0,MATCH(CX$6,$7:$7,)-1,1,1))</f>
        <v>30440</v>
      </c>
    </row>
    <row r="50" spans="2:102">
      <c r="B50" s="38">
        <f t="shared" si="29"/>
        <v>2</v>
      </c>
      <c r="C50" s="37">
        <v>39934</v>
      </c>
      <c r="D50" s="156">
        <v>45469</v>
      </c>
      <c r="E50" s="155">
        <v>221</v>
      </c>
      <c r="F50" s="155">
        <v>65084</v>
      </c>
      <c r="G50" s="155">
        <f t="shared" si="20"/>
        <v>617447</v>
      </c>
      <c r="H50" s="155">
        <f t="shared" si="21"/>
        <v>2791</v>
      </c>
      <c r="I50" s="155">
        <f t="shared" si="22"/>
        <v>824620</v>
      </c>
      <c r="J50" s="155">
        <f ca="1">SUM(OFFSET($B50,-($B50-1),MATCH(J$6,$7:$7,)-1,1,1):OFFSET($B50,0,MATCH(J$6,$7:$7,)-1,1,1))</f>
        <v>455</v>
      </c>
      <c r="K50" s="155">
        <f ca="1">SUM(OFFSET($B50,-($B50-1),MATCH(K$6,$7:$7,)-1,1,1):OFFSET($B50,0,MATCH(K$6,$7:$7,)-1,1,1))</f>
        <v>133794</v>
      </c>
      <c r="L50" s="155">
        <f ca="1">SUM(OFFSET($B50,-($B50-1),MATCH(L$6,$7:$7,)-1,1,1):OFFSET($B50,0,MATCH(L$6,$7:$7,)-1,1,1))</f>
        <v>1235617</v>
      </c>
      <c r="M50" s="48">
        <v>363309</v>
      </c>
      <c r="N50">
        <v>3920</v>
      </c>
      <c r="O50">
        <v>477230</v>
      </c>
      <c r="P50">
        <f t="shared" si="23"/>
        <v>4564445</v>
      </c>
      <c r="Q50">
        <f t="shared" si="24"/>
        <v>47006</v>
      </c>
      <c r="R50">
        <f t="shared" si="25"/>
        <v>6159247</v>
      </c>
      <c r="S50">
        <f ca="1">SUM(OFFSET($B50,-($B50-1),MATCH(S$6,$7:$7,)-1,1,1):OFFSET($B50,0,MATCH(S$6,$7:$7,)-1,1,1))</f>
        <v>7706</v>
      </c>
      <c r="T50">
        <f ca="1">SUM(OFFSET($B50,-($B50-1),MATCH(T$6,$7:$7,)-1,1,1):OFFSET($B50,0,MATCH(T$6,$7:$7,)-1,1,1))</f>
        <v>979925</v>
      </c>
      <c r="U50">
        <f ca="1">SUM(OFFSET($B50,-($B50-1),MATCH(U$6,$7:$7,)-1,1,1):OFFSET($B50,0,MATCH(U$6,$7:$7,)-1,1,1))</f>
        <v>9171721</v>
      </c>
      <c r="V50" s="48">
        <v>359</v>
      </c>
      <c r="W50">
        <v>7158</v>
      </c>
      <c r="X50">
        <v>632</v>
      </c>
      <c r="Y50">
        <v>12428</v>
      </c>
      <c r="Z50">
        <v>456</v>
      </c>
      <c r="AA50">
        <v>22</v>
      </c>
      <c r="AB50">
        <v>219</v>
      </c>
      <c r="AR50" s="2">
        <f t="shared" ref="AR50:AR81" si="32">SUM(V39:V50)</f>
        <v>5365</v>
      </c>
      <c r="AS50" s="2">
        <f t="shared" ref="AS50:AS81" si="33">SUM(W39:W50)</f>
        <v>102796</v>
      </c>
      <c r="AT50" s="2">
        <f t="shared" ref="AT50:AT81" si="34">SUM(X39:X50)</f>
        <v>15283</v>
      </c>
      <c r="AU50" s="2">
        <f t="shared" ref="AU50:AU81" si="35">SUM(Y39:Y50)</f>
        <v>169851</v>
      </c>
      <c r="AV50" s="2">
        <f t="shared" ref="AV50:AV81" si="36">SUM(Z39:Z50)</f>
        <v>8212</v>
      </c>
      <c r="AW50" s="2">
        <f t="shared" ref="AW50:AW81" si="37">SUM(AA39:AA50)</f>
        <v>405</v>
      </c>
      <c r="AX50" s="2">
        <f t="shared" ref="AX50:AX81" si="38">SUM(AB39:AB50)</f>
        <v>4141</v>
      </c>
      <c r="AY50" s="2"/>
      <c r="AZ50" s="2"/>
      <c r="BA50" s="2"/>
      <c r="BB50" s="2"/>
      <c r="BC50" s="2"/>
      <c r="BD50" s="2"/>
      <c r="BE50" s="2"/>
      <c r="BF50" s="2"/>
      <c r="BG50" s="2"/>
      <c r="BH50" s="2"/>
      <c r="BI50" s="2"/>
      <c r="BJ50" s="2"/>
      <c r="BK50" s="2"/>
      <c r="BL50" s="2"/>
      <c r="BM50" s="2"/>
      <c r="BN50">
        <f ca="1">SUM(OFFSET($B50,-($B50-1),MATCH(BN$6,$7:$7,)-1,1,1):OFFSET($B50,0,MATCH(BN$6,$7:$7,)-1,1,1))</f>
        <v>17306</v>
      </c>
      <c r="BO50">
        <f ca="1">SUM(OFFSET($B50,-($B50-1),MATCH(BO$6,$7:$7,)-1,1,1):OFFSET($B50,0,MATCH(BO$6,$7:$7,)-1,1,1))</f>
        <v>1709</v>
      </c>
      <c r="BP50">
        <f ca="1">SUM(OFFSET($B50,-($B50-1),MATCH(BP$6,$7:$7,)-1,1,1):OFFSET($B50,0,MATCH(BP$6,$7:$7,)-1,1,1))</f>
        <v>27100</v>
      </c>
      <c r="BQ50">
        <f ca="1">SUM(OFFSET($B50,-($B50-1),MATCH(BQ$6,$7:$7,)-1,1,1):OFFSET($B50,0,MATCH(BQ$6,$7:$7,)-1,1,1))</f>
        <v>1217</v>
      </c>
      <c r="BR50">
        <f ca="1">SUM(OFFSET($B50,-($B50-1),MATCH(BR$6,$7:$7,)-1,1,1):OFFSET($B50,0,MATCH(BR$6,$7:$7,)-1,1,1))</f>
        <v>48</v>
      </c>
      <c r="BS50">
        <f ca="1">SUM(OFFSET($B50,-($B50-1),MATCH(BS$6,$7:$7,)-1,1,1):OFFSET($B50,0,MATCH(BS$6,$7:$7,)-1,1,1))</f>
        <v>621</v>
      </c>
      <c r="BT50">
        <f ca="1">SUM(OFFSET($B50,-($B50-1),MATCH(BT$6,$7:$7,)-1,1,1):OFFSET($B50,0,MATCH(BT$6,$7:$7,)-1,1,1))</f>
        <v>0</v>
      </c>
      <c r="BU50">
        <f ca="1">SUM(OFFSET($B50,-($B50-1),MATCH(BU$6,$7:$7,)-1,1,1):OFFSET($B50,0,MATCH(BU$6,$7:$7,)-1,1,1))</f>
        <v>0</v>
      </c>
      <c r="BV50">
        <f ca="1">SUM(OFFSET($B50,-($B50-1),MATCH(BV$6,$7:$7,)-1,1,1):OFFSET($B50,0,MATCH(BV$6,$7:$7,)-1,1,1))</f>
        <v>0</v>
      </c>
      <c r="BW50">
        <f ca="1">SUM(OFFSET($B50,-($B50-1),MATCH(BW$6,$7:$7,)-1,1,1):OFFSET($B50,0,MATCH(BW$6,$7:$7,)-1,1,1))</f>
        <v>0</v>
      </c>
      <c r="BX50">
        <f ca="1">SUM(OFFSET($B50,-($B50-1),MATCH(BX$6,$7:$7,)-1,1,1):OFFSET($B50,0,MATCH(BX$6,$7:$7,)-1,1,1))</f>
        <v>0</v>
      </c>
      <c r="BY50">
        <f ca="1">SUM(OFFSET($B50,-($B50-1),MATCH(BY$6,$7:$7,)-1,1,1):OFFSET($B50,0,MATCH(BY$6,$7:$7,)-1,1,1))</f>
        <v>0</v>
      </c>
      <c r="BZ50">
        <f ca="1">SUM(OFFSET($B50,-($B50-1),MATCH(BZ$6,$7:$7,)-1,1,1):OFFSET($B50,0,MATCH(BZ$6,$7:$7,)-1,1,1))</f>
        <v>0</v>
      </c>
      <c r="CA50">
        <f ca="1">SUM(OFFSET($B50,-($B50-1),MATCH(CA$6,$7:$7,)-1,1,1):OFFSET($B50,0,MATCH(CA$6,$7:$7,)-1,1,1))</f>
        <v>0</v>
      </c>
      <c r="CB50">
        <f ca="1">SUM(OFFSET($B50,-($B50-1),MATCH(CB$6,$7:$7,)-1,1,1):OFFSET($B50,0,MATCH(CB$6,$7:$7,)-1,1,1))</f>
        <v>0</v>
      </c>
      <c r="CC50">
        <f ca="1">SUM(OFFSET($B50,-($B50-1),MATCH(CC$6,$7:$7,)-1,1,1):OFFSET($B50,0,MATCH(CC$6,$7:$7,)-1,1,1))</f>
        <v>0</v>
      </c>
      <c r="CD50">
        <f ca="1">SUM(OFFSET($B50,-($B50-1),MATCH(CD$6,$7:$7,)-1,1,1):OFFSET($B50,0,MATCH(CD$6,$7:$7,)-1,1,1))</f>
        <v>0</v>
      </c>
      <c r="CE50">
        <f ca="1">SUM(OFFSET($B50,-($B50-1),MATCH(CE$6,$7:$7,)-1,1,1):OFFSET($B50,0,MATCH(CE$6,$7:$7,)-1,1,1))</f>
        <v>0</v>
      </c>
      <c r="CF50">
        <f ca="1">SUM(OFFSET($B50,-($B50-1),MATCH(CF$6,$7:$7,)-1,1,1):OFFSET($B50,0,MATCH(CF$6,$7:$7,)-1,1,1))</f>
        <v>0</v>
      </c>
      <c r="CG50">
        <f ca="1">SUM(OFFSET($B50,-($B50-1),MATCH(CG$6,$7:$7,)-1,1,1):OFFSET($B50,0,MATCH(CG$6,$7:$7,)-1,1,1))</f>
        <v>0</v>
      </c>
      <c r="CH50">
        <f ca="1">SUM(OFFSET($B50,-($B50-1),MATCH(CH$6,$7:$7,)-1,1,1):OFFSET($B50,0,MATCH(CH$6,$7:$7,)-1,1,1))</f>
        <v>0</v>
      </c>
      <c r="CJ50">
        <v>2592</v>
      </c>
      <c r="CK50" s="2">
        <v>1386</v>
      </c>
      <c r="CL50" s="2">
        <v>4122</v>
      </c>
      <c r="CM50" s="2">
        <v>72</v>
      </c>
      <c r="CN50" s="2">
        <v>468</v>
      </c>
      <c r="CO50" s="2">
        <f t="shared" si="31"/>
        <v>30292</v>
      </c>
      <c r="CP50" s="2">
        <f t="shared" si="30"/>
        <v>31184</v>
      </c>
      <c r="CQ50" s="2">
        <f t="shared" si="30"/>
        <v>64237</v>
      </c>
      <c r="CR50" s="2">
        <f t="shared" si="30"/>
        <v>1679</v>
      </c>
      <c r="CS50" s="2">
        <f t="shared" si="30"/>
        <v>7247</v>
      </c>
      <c r="CT50">
        <f ca="1">SUM(OFFSET($B50,-($B50-1),MATCH(CT$6,$7:$7,)-1,1,1):OFFSET($B50,0,MATCH(CT$6,$7:$7,)-1,1,1))</f>
        <v>4510</v>
      </c>
      <c r="CU50">
        <f ca="1">SUM(OFFSET($B50,-($B50-1),MATCH(CU$6,$7:$7,)-1,1,1):OFFSET($B50,0,MATCH(CU$6,$7:$7,)-1,1,1))</f>
        <v>10348</v>
      </c>
      <c r="CV50">
        <f ca="1">SUM(OFFSET($B50,-($B50-1),MATCH(CV$6,$7:$7,)-1,1,1):OFFSET($B50,0,MATCH(CV$6,$7:$7,)-1,1,1))</f>
        <v>270</v>
      </c>
      <c r="CW50">
        <f ca="1">SUM(OFFSET($B50,-($B50-1),MATCH(CW$6,$7:$7,)-1,1,1):OFFSET($B50,0,MATCH(CW$6,$7:$7,)-1,1,1))</f>
        <v>952</v>
      </c>
      <c r="CX50">
        <f ca="1">SUM(OFFSET($B50,-($B50-1),MATCH(CX$6,$7:$7,)-1,1,1):OFFSET($B50,0,MATCH(CX$6,$7:$7,)-1,1,1))</f>
        <v>60732</v>
      </c>
    </row>
    <row r="51" spans="2:102">
      <c r="B51" s="38">
        <f t="shared" si="29"/>
        <v>3</v>
      </c>
      <c r="C51" s="37">
        <v>39965</v>
      </c>
      <c r="D51" s="156">
        <v>42727</v>
      </c>
      <c r="E51" s="155">
        <v>209</v>
      </c>
      <c r="F51" s="155">
        <v>59636</v>
      </c>
      <c r="G51" s="155">
        <f t="shared" si="20"/>
        <v>617453</v>
      </c>
      <c r="H51" s="155">
        <f t="shared" si="21"/>
        <v>2789</v>
      </c>
      <c r="I51" s="155">
        <f t="shared" si="22"/>
        <v>823104</v>
      </c>
      <c r="J51" s="155">
        <f ca="1">SUM(OFFSET($B51,-($B51-1),MATCH(J$6,$7:$7,)-1,1,1):OFFSET($B51,0,MATCH(J$6,$7:$7,)-1,1,1))</f>
        <v>664</v>
      </c>
      <c r="K51" s="155">
        <f ca="1">SUM(OFFSET($B51,-($B51-1),MATCH(K$6,$7:$7,)-1,1,1):OFFSET($B51,0,MATCH(K$6,$7:$7,)-1,1,1))</f>
        <v>193430</v>
      </c>
      <c r="L51" s="155">
        <f ca="1">SUM(OFFSET($B51,-($B51-1),MATCH(L$6,$7:$7,)-1,1,1):OFFSET($B51,0,MATCH(L$6,$7:$7,)-1,1,1))</f>
        <v>1853070</v>
      </c>
      <c r="M51" s="48">
        <v>347986</v>
      </c>
      <c r="N51">
        <v>3899</v>
      </c>
      <c r="O51">
        <v>466336</v>
      </c>
      <c r="P51">
        <f t="shared" si="23"/>
        <v>4540785</v>
      </c>
      <c r="Q51">
        <f t="shared" si="24"/>
        <v>47129</v>
      </c>
      <c r="R51">
        <f t="shared" si="25"/>
        <v>6113101</v>
      </c>
      <c r="S51">
        <f ca="1">SUM(OFFSET($B51,-($B51-1),MATCH(S$6,$7:$7,)-1,1,1):OFFSET($B51,0,MATCH(S$6,$7:$7,)-1,1,1))</f>
        <v>11605</v>
      </c>
      <c r="T51">
        <f ca="1">SUM(OFFSET($B51,-($B51-1),MATCH(T$6,$7:$7,)-1,1,1):OFFSET($B51,0,MATCH(T$6,$7:$7,)-1,1,1))</f>
        <v>1446261</v>
      </c>
      <c r="U51">
        <f ca="1">SUM(OFFSET($B51,-($B51-1),MATCH(U$6,$7:$7,)-1,1,1):OFFSET($B51,0,MATCH(U$6,$7:$7,)-1,1,1))</f>
        <v>13712506</v>
      </c>
      <c r="V51" s="48">
        <v>379</v>
      </c>
      <c r="W51">
        <v>6717</v>
      </c>
      <c r="X51">
        <v>596</v>
      </c>
      <c r="Y51">
        <v>12818</v>
      </c>
      <c r="Z51">
        <v>474</v>
      </c>
      <c r="AA51">
        <v>19</v>
      </c>
      <c r="AB51">
        <v>241</v>
      </c>
      <c r="AR51" s="2">
        <f t="shared" si="32"/>
        <v>5469</v>
      </c>
      <c r="AS51" s="2">
        <f t="shared" si="33"/>
        <v>103440</v>
      </c>
      <c r="AT51" s="2">
        <f t="shared" si="34"/>
        <v>15340</v>
      </c>
      <c r="AU51" s="2">
        <f t="shared" si="35"/>
        <v>169062</v>
      </c>
      <c r="AV51" s="2">
        <f t="shared" si="36"/>
        <v>8120</v>
      </c>
      <c r="AW51" s="2">
        <f t="shared" si="37"/>
        <v>405</v>
      </c>
      <c r="AX51" s="2">
        <f t="shared" si="38"/>
        <v>4137</v>
      </c>
      <c r="AY51" s="2"/>
      <c r="AZ51" s="2"/>
      <c r="BA51" s="2"/>
      <c r="BB51" s="2"/>
      <c r="BC51" s="2"/>
      <c r="BD51" s="2"/>
      <c r="BE51" s="2"/>
      <c r="BF51" s="2"/>
      <c r="BG51" s="2"/>
      <c r="BH51" s="2"/>
      <c r="BI51" s="2"/>
      <c r="BJ51" s="2"/>
      <c r="BK51" s="2"/>
      <c r="BL51" s="2"/>
      <c r="BM51" s="2"/>
      <c r="BN51">
        <f ca="1">SUM(OFFSET($B51,-($B51-1),MATCH(BN$6,$7:$7,)-1,1,1):OFFSET($B51,0,MATCH(BN$6,$7:$7,)-1,1,1))</f>
        <v>24023</v>
      </c>
      <c r="BO51">
        <f ca="1">SUM(OFFSET($B51,-($B51-1),MATCH(BO$6,$7:$7,)-1,1,1):OFFSET($B51,0,MATCH(BO$6,$7:$7,)-1,1,1))</f>
        <v>2305</v>
      </c>
      <c r="BP51">
        <f ca="1">SUM(OFFSET($B51,-($B51-1),MATCH(BP$6,$7:$7,)-1,1,1):OFFSET($B51,0,MATCH(BP$6,$7:$7,)-1,1,1))</f>
        <v>39918</v>
      </c>
      <c r="BQ51">
        <f ca="1">SUM(OFFSET($B51,-($B51-1),MATCH(BQ$6,$7:$7,)-1,1,1):OFFSET($B51,0,MATCH(BQ$6,$7:$7,)-1,1,1))</f>
        <v>1691</v>
      </c>
      <c r="BR51">
        <f ca="1">SUM(OFFSET($B51,-($B51-1),MATCH(BR$6,$7:$7,)-1,1,1):OFFSET($B51,0,MATCH(BR$6,$7:$7,)-1,1,1))</f>
        <v>67</v>
      </c>
      <c r="BS51">
        <f ca="1">SUM(OFFSET($B51,-($B51-1),MATCH(BS$6,$7:$7,)-1,1,1):OFFSET($B51,0,MATCH(BS$6,$7:$7,)-1,1,1))</f>
        <v>862</v>
      </c>
      <c r="BT51">
        <f ca="1">SUM(OFFSET($B51,-($B51-1),MATCH(BT$6,$7:$7,)-1,1,1):OFFSET($B51,0,MATCH(BT$6,$7:$7,)-1,1,1))</f>
        <v>0</v>
      </c>
      <c r="BU51">
        <f ca="1">SUM(OFFSET($B51,-($B51-1),MATCH(BU$6,$7:$7,)-1,1,1):OFFSET($B51,0,MATCH(BU$6,$7:$7,)-1,1,1))</f>
        <v>0</v>
      </c>
      <c r="BV51">
        <f ca="1">SUM(OFFSET($B51,-($B51-1),MATCH(BV$6,$7:$7,)-1,1,1):OFFSET($B51,0,MATCH(BV$6,$7:$7,)-1,1,1))</f>
        <v>0</v>
      </c>
      <c r="BW51">
        <f ca="1">SUM(OFFSET($B51,-($B51-1),MATCH(BW$6,$7:$7,)-1,1,1):OFFSET($B51,0,MATCH(BW$6,$7:$7,)-1,1,1))</f>
        <v>0</v>
      </c>
      <c r="BX51">
        <f ca="1">SUM(OFFSET($B51,-($B51-1),MATCH(BX$6,$7:$7,)-1,1,1):OFFSET($B51,0,MATCH(BX$6,$7:$7,)-1,1,1))</f>
        <v>0</v>
      </c>
      <c r="BY51">
        <f ca="1">SUM(OFFSET($B51,-($B51-1),MATCH(BY$6,$7:$7,)-1,1,1):OFFSET($B51,0,MATCH(BY$6,$7:$7,)-1,1,1))</f>
        <v>0</v>
      </c>
      <c r="BZ51">
        <f ca="1">SUM(OFFSET($B51,-($B51-1),MATCH(BZ$6,$7:$7,)-1,1,1):OFFSET($B51,0,MATCH(BZ$6,$7:$7,)-1,1,1))</f>
        <v>0</v>
      </c>
      <c r="CA51">
        <f ca="1">SUM(OFFSET($B51,-($B51-1),MATCH(CA$6,$7:$7,)-1,1,1):OFFSET($B51,0,MATCH(CA$6,$7:$7,)-1,1,1))</f>
        <v>0</v>
      </c>
      <c r="CB51">
        <f ca="1">SUM(OFFSET($B51,-($B51-1),MATCH(CB$6,$7:$7,)-1,1,1):OFFSET($B51,0,MATCH(CB$6,$7:$7,)-1,1,1))</f>
        <v>0</v>
      </c>
      <c r="CC51">
        <f ca="1">SUM(OFFSET($B51,-($B51-1),MATCH(CC$6,$7:$7,)-1,1,1):OFFSET($B51,0,MATCH(CC$6,$7:$7,)-1,1,1))</f>
        <v>0</v>
      </c>
      <c r="CD51">
        <f ca="1">SUM(OFFSET($B51,-($B51-1),MATCH(CD$6,$7:$7,)-1,1,1):OFFSET($B51,0,MATCH(CD$6,$7:$7,)-1,1,1))</f>
        <v>0</v>
      </c>
      <c r="CE51">
        <f ca="1">SUM(OFFSET($B51,-($B51-1),MATCH(CE$6,$7:$7,)-1,1,1):OFFSET($B51,0,MATCH(CE$6,$7:$7,)-1,1,1))</f>
        <v>0</v>
      </c>
      <c r="CF51">
        <f ca="1">SUM(OFFSET($B51,-($B51-1),MATCH(CF$6,$7:$7,)-1,1,1):OFFSET($B51,0,MATCH(CF$6,$7:$7,)-1,1,1))</f>
        <v>0</v>
      </c>
      <c r="CG51">
        <f ca="1">SUM(OFFSET($B51,-($B51-1),MATCH(CG$6,$7:$7,)-1,1,1):OFFSET($B51,0,MATCH(CG$6,$7:$7,)-1,1,1))</f>
        <v>0</v>
      </c>
      <c r="CH51">
        <f ca="1">SUM(OFFSET($B51,-($B51-1),MATCH(CH$6,$7:$7,)-1,1,1):OFFSET($B51,0,MATCH(CH$6,$7:$7,)-1,1,1))</f>
        <v>0</v>
      </c>
      <c r="CJ51">
        <v>2448</v>
      </c>
      <c r="CK51" s="2">
        <v>1296</v>
      </c>
      <c r="CL51" s="2">
        <v>3888</v>
      </c>
      <c r="CM51" s="2">
        <v>252</v>
      </c>
      <c r="CN51" s="2">
        <v>468</v>
      </c>
      <c r="CO51" s="2">
        <f t="shared" si="31"/>
        <v>30232</v>
      </c>
      <c r="CP51" s="2">
        <f t="shared" si="30"/>
        <v>31245</v>
      </c>
      <c r="CQ51" s="2">
        <f t="shared" si="30"/>
        <v>64990</v>
      </c>
      <c r="CR51" s="2">
        <f t="shared" si="30"/>
        <v>1741</v>
      </c>
      <c r="CS51" s="2">
        <f t="shared" si="30"/>
        <v>7126</v>
      </c>
      <c r="CT51">
        <f ca="1">SUM(OFFSET($B51,-($B51-1),MATCH(CT$6,$7:$7,)-1,1,1):OFFSET($B51,0,MATCH(CT$6,$7:$7,)-1,1,1))</f>
        <v>5806</v>
      </c>
      <c r="CU51">
        <f ca="1">SUM(OFFSET($B51,-($B51-1),MATCH(CU$6,$7:$7,)-1,1,1):OFFSET($B51,0,MATCH(CU$6,$7:$7,)-1,1,1))</f>
        <v>14236</v>
      </c>
      <c r="CV51">
        <f ca="1">SUM(OFFSET($B51,-($B51-1),MATCH(CV$6,$7:$7,)-1,1,1):OFFSET($B51,0,MATCH(CV$6,$7:$7,)-1,1,1))</f>
        <v>522</v>
      </c>
      <c r="CW51">
        <f ca="1">SUM(OFFSET($B51,-($B51-1),MATCH(CW$6,$7:$7,)-1,1,1):OFFSET($B51,0,MATCH(CW$6,$7:$7,)-1,1,1))</f>
        <v>1420</v>
      </c>
      <c r="CX51">
        <f ca="1">SUM(OFFSET($B51,-($B51-1),MATCH(CX$6,$7:$7,)-1,1,1):OFFSET($B51,0,MATCH(CX$6,$7:$7,)-1,1,1))</f>
        <v>90964</v>
      </c>
    </row>
    <row r="52" spans="2:102">
      <c r="B52" s="38">
        <f t="shared" si="29"/>
        <v>4</v>
      </c>
      <c r="C52" s="37">
        <v>39995</v>
      </c>
      <c r="D52" s="156">
        <v>49004</v>
      </c>
      <c r="E52" s="155">
        <v>225</v>
      </c>
      <c r="F52" s="155">
        <v>63210</v>
      </c>
      <c r="G52" s="155">
        <f t="shared" si="20"/>
        <v>614060</v>
      </c>
      <c r="H52" s="155">
        <f t="shared" si="21"/>
        <v>2789</v>
      </c>
      <c r="I52" s="155">
        <f t="shared" si="22"/>
        <v>818672</v>
      </c>
      <c r="J52" s="155">
        <f ca="1">SUM(OFFSET($B52,-($B52-1),MATCH(J$6,$7:$7,)-1,1,1):OFFSET($B52,0,MATCH(J$6,$7:$7,)-1,1,1))</f>
        <v>889</v>
      </c>
      <c r="K52" s="155">
        <f ca="1">SUM(OFFSET($B52,-($B52-1),MATCH(K$6,$7:$7,)-1,1,1):OFFSET($B52,0,MATCH(K$6,$7:$7,)-1,1,1))</f>
        <v>256640</v>
      </c>
      <c r="L52" s="155">
        <f ca="1">SUM(OFFSET($B52,-($B52-1),MATCH(L$6,$7:$7,)-1,1,1):OFFSET($B52,0,MATCH(L$6,$7:$7,)-1,1,1))</f>
        <v>2467130</v>
      </c>
      <c r="M52" s="48">
        <v>388595</v>
      </c>
      <c r="N52">
        <v>3789</v>
      </c>
      <c r="O52">
        <v>525916</v>
      </c>
      <c r="P52">
        <f t="shared" si="23"/>
        <v>4527503</v>
      </c>
      <c r="Q52">
        <f t="shared" si="24"/>
        <v>46997</v>
      </c>
      <c r="R52">
        <f t="shared" si="25"/>
        <v>6108561</v>
      </c>
      <c r="S52">
        <f ca="1">SUM(OFFSET($B52,-($B52-1),MATCH(S$6,$7:$7,)-1,1,1):OFFSET($B52,0,MATCH(S$6,$7:$7,)-1,1,1))</f>
        <v>15394</v>
      </c>
      <c r="T52">
        <f ca="1">SUM(OFFSET($B52,-($B52-1),MATCH(T$6,$7:$7,)-1,1,1):OFFSET($B52,0,MATCH(T$6,$7:$7,)-1,1,1))</f>
        <v>1972177</v>
      </c>
      <c r="U52">
        <f ca="1">SUM(OFFSET($B52,-($B52-1),MATCH(U$6,$7:$7,)-1,1,1):OFFSET($B52,0,MATCH(U$6,$7:$7,)-1,1,1))</f>
        <v>18240009</v>
      </c>
      <c r="V52" s="48">
        <v>413</v>
      </c>
      <c r="W52">
        <v>6691</v>
      </c>
      <c r="X52">
        <v>804</v>
      </c>
      <c r="Y52">
        <v>15120</v>
      </c>
      <c r="Z52">
        <v>470</v>
      </c>
      <c r="AA52">
        <v>23</v>
      </c>
      <c r="AB52">
        <v>325</v>
      </c>
      <c r="AR52" s="2">
        <f t="shared" si="32"/>
        <v>5475</v>
      </c>
      <c r="AS52" s="2">
        <f t="shared" si="33"/>
        <v>103403</v>
      </c>
      <c r="AT52" s="2">
        <f t="shared" si="34"/>
        <v>15593</v>
      </c>
      <c r="AU52" s="2">
        <f t="shared" si="35"/>
        <v>167152</v>
      </c>
      <c r="AV52" s="2">
        <f t="shared" si="36"/>
        <v>7784</v>
      </c>
      <c r="AW52" s="2">
        <f t="shared" si="37"/>
        <v>315</v>
      </c>
      <c r="AX52" s="2">
        <f t="shared" si="38"/>
        <v>4087</v>
      </c>
      <c r="AY52" s="2"/>
      <c r="AZ52" s="2"/>
      <c r="BA52" s="2"/>
      <c r="BB52" s="2"/>
      <c r="BC52" s="2"/>
      <c r="BD52" s="2"/>
      <c r="BE52" s="2"/>
      <c r="BF52" s="2"/>
      <c r="BG52" s="2"/>
      <c r="BH52" s="2"/>
      <c r="BI52" s="2"/>
      <c r="BJ52" s="2"/>
      <c r="BK52" s="2"/>
      <c r="BL52" s="2"/>
      <c r="BM52" s="2"/>
      <c r="BN52">
        <f ca="1">SUM(OFFSET($B52,-($B52-1),MATCH(BN$6,$7:$7,)-1,1,1):OFFSET($B52,0,MATCH(BN$6,$7:$7,)-1,1,1))</f>
        <v>30714</v>
      </c>
      <c r="BO52">
        <f ca="1">SUM(OFFSET($B52,-($B52-1),MATCH(BO$6,$7:$7,)-1,1,1):OFFSET($B52,0,MATCH(BO$6,$7:$7,)-1,1,1))</f>
        <v>3109</v>
      </c>
      <c r="BP52">
        <f ca="1">SUM(OFFSET($B52,-($B52-1),MATCH(BP$6,$7:$7,)-1,1,1):OFFSET($B52,0,MATCH(BP$6,$7:$7,)-1,1,1))</f>
        <v>55038</v>
      </c>
      <c r="BQ52">
        <f ca="1">SUM(OFFSET($B52,-($B52-1),MATCH(BQ$6,$7:$7,)-1,1,1):OFFSET($B52,0,MATCH(BQ$6,$7:$7,)-1,1,1))</f>
        <v>2161</v>
      </c>
      <c r="BR52">
        <f ca="1">SUM(OFFSET($B52,-($B52-1),MATCH(BR$6,$7:$7,)-1,1,1):OFFSET($B52,0,MATCH(BR$6,$7:$7,)-1,1,1))</f>
        <v>90</v>
      </c>
      <c r="BS52">
        <f ca="1">SUM(OFFSET($B52,-($B52-1),MATCH(BS$6,$7:$7,)-1,1,1):OFFSET($B52,0,MATCH(BS$6,$7:$7,)-1,1,1))</f>
        <v>1187</v>
      </c>
      <c r="BT52">
        <f ca="1">SUM(OFFSET($B52,-($B52-1),MATCH(BT$6,$7:$7,)-1,1,1):OFFSET($B52,0,MATCH(BT$6,$7:$7,)-1,1,1))</f>
        <v>0</v>
      </c>
      <c r="BU52">
        <f ca="1">SUM(OFFSET($B52,-($B52-1),MATCH(BU$6,$7:$7,)-1,1,1):OFFSET($B52,0,MATCH(BU$6,$7:$7,)-1,1,1))</f>
        <v>0</v>
      </c>
      <c r="BV52">
        <f ca="1">SUM(OFFSET($B52,-($B52-1),MATCH(BV$6,$7:$7,)-1,1,1):OFFSET($B52,0,MATCH(BV$6,$7:$7,)-1,1,1))</f>
        <v>0</v>
      </c>
      <c r="BW52">
        <f ca="1">SUM(OFFSET($B52,-($B52-1),MATCH(BW$6,$7:$7,)-1,1,1):OFFSET($B52,0,MATCH(BW$6,$7:$7,)-1,1,1))</f>
        <v>0</v>
      </c>
      <c r="BX52">
        <f ca="1">SUM(OFFSET($B52,-($B52-1),MATCH(BX$6,$7:$7,)-1,1,1):OFFSET($B52,0,MATCH(BX$6,$7:$7,)-1,1,1))</f>
        <v>0</v>
      </c>
      <c r="BY52">
        <f ca="1">SUM(OFFSET($B52,-($B52-1),MATCH(BY$6,$7:$7,)-1,1,1):OFFSET($B52,0,MATCH(BY$6,$7:$7,)-1,1,1))</f>
        <v>0</v>
      </c>
      <c r="BZ52">
        <f ca="1">SUM(OFFSET($B52,-($B52-1),MATCH(BZ$6,$7:$7,)-1,1,1):OFFSET($B52,0,MATCH(BZ$6,$7:$7,)-1,1,1))</f>
        <v>0</v>
      </c>
      <c r="CA52">
        <f ca="1">SUM(OFFSET($B52,-($B52-1),MATCH(CA$6,$7:$7,)-1,1,1):OFFSET($B52,0,MATCH(CA$6,$7:$7,)-1,1,1))</f>
        <v>0</v>
      </c>
      <c r="CB52">
        <f ca="1">SUM(OFFSET($B52,-($B52-1),MATCH(CB$6,$7:$7,)-1,1,1):OFFSET($B52,0,MATCH(CB$6,$7:$7,)-1,1,1))</f>
        <v>0</v>
      </c>
      <c r="CC52">
        <f ca="1">SUM(OFFSET($B52,-($B52-1),MATCH(CC$6,$7:$7,)-1,1,1):OFFSET($B52,0,MATCH(CC$6,$7:$7,)-1,1,1))</f>
        <v>0</v>
      </c>
      <c r="CD52">
        <f ca="1">SUM(OFFSET($B52,-($B52-1),MATCH(CD$6,$7:$7,)-1,1,1):OFFSET($B52,0,MATCH(CD$6,$7:$7,)-1,1,1))</f>
        <v>0</v>
      </c>
      <c r="CE52">
        <f ca="1">SUM(OFFSET($B52,-($B52-1),MATCH(CE$6,$7:$7,)-1,1,1):OFFSET($B52,0,MATCH(CE$6,$7:$7,)-1,1,1))</f>
        <v>0</v>
      </c>
      <c r="CF52">
        <f ca="1">SUM(OFFSET($B52,-($B52-1),MATCH(CF$6,$7:$7,)-1,1,1):OFFSET($B52,0,MATCH(CF$6,$7:$7,)-1,1,1))</f>
        <v>0</v>
      </c>
      <c r="CG52">
        <f ca="1">SUM(OFFSET($B52,-($B52-1),MATCH(CG$6,$7:$7,)-1,1,1):OFFSET($B52,0,MATCH(CG$6,$7:$7,)-1,1,1))</f>
        <v>0</v>
      </c>
      <c r="CH52">
        <f ca="1">SUM(OFFSET($B52,-($B52-1),MATCH(CH$6,$7:$7,)-1,1,1):OFFSET($B52,0,MATCH(CH$6,$7:$7,)-1,1,1))</f>
        <v>0</v>
      </c>
      <c r="CJ52">
        <v>2415</v>
      </c>
      <c r="CK52" s="2">
        <v>1610</v>
      </c>
      <c r="CL52" s="2">
        <v>3795</v>
      </c>
      <c r="CM52" s="2">
        <v>161</v>
      </c>
      <c r="CN52" s="2">
        <v>529</v>
      </c>
      <c r="CO52" s="2">
        <f t="shared" si="31"/>
        <v>30103</v>
      </c>
      <c r="CP52" s="2">
        <f t="shared" si="30"/>
        <v>30959</v>
      </c>
      <c r="CQ52" s="2">
        <f t="shared" si="30"/>
        <v>64897</v>
      </c>
      <c r="CR52" s="2">
        <f t="shared" si="30"/>
        <v>1758</v>
      </c>
      <c r="CS52" s="2">
        <f t="shared" si="30"/>
        <v>7127</v>
      </c>
      <c r="CT52">
        <f ca="1">SUM(OFFSET($B52,-($B52-1),MATCH(CT$6,$7:$7,)-1,1,1):OFFSET($B52,0,MATCH(CT$6,$7:$7,)-1,1,1))</f>
        <v>7416</v>
      </c>
      <c r="CU52">
        <f ca="1">SUM(OFFSET($B52,-($B52-1),MATCH(CU$6,$7:$7,)-1,1,1):OFFSET($B52,0,MATCH(CU$6,$7:$7,)-1,1,1))</f>
        <v>18031</v>
      </c>
      <c r="CV52">
        <f ca="1">SUM(OFFSET($B52,-($B52-1),MATCH(CV$6,$7:$7,)-1,1,1):OFFSET($B52,0,MATCH(CV$6,$7:$7,)-1,1,1))</f>
        <v>683</v>
      </c>
      <c r="CW52">
        <f ca="1">SUM(OFFSET($B52,-($B52-1),MATCH(CW$6,$7:$7,)-1,1,1):OFFSET($B52,0,MATCH(CW$6,$7:$7,)-1,1,1))</f>
        <v>1949</v>
      </c>
      <c r="CX52">
        <f ca="1">SUM(OFFSET($B52,-($B52-1),MATCH(CX$6,$7:$7,)-1,1,1):OFFSET($B52,0,MATCH(CX$6,$7:$7,)-1,1,1))</f>
        <v>121067</v>
      </c>
    </row>
    <row r="53" spans="2:102">
      <c r="B53" s="38">
        <f t="shared" si="29"/>
        <v>5</v>
      </c>
      <c r="C53" s="37">
        <v>40026</v>
      </c>
      <c r="D53" s="156">
        <v>47362</v>
      </c>
      <c r="E53" s="155">
        <v>222</v>
      </c>
      <c r="F53" s="155">
        <v>63548</v>
      </c>
      <c r="G53" s="155">
        <f t="shared" si="20"/>
        <v>614781</v>
      </c>
      <c r="H53" s="155">
        <f t="shared" si="21"/>
        <v>2793</v>
      </c>
      <c r="I53" s="155">
        <f t="shared" si="22"/>
        <v>815740</v>
      </c>
      <c r="J53" s="155">
        <f ca="1">SUM(OFFSET($B53,-($B53-1),MATCH(J$6,$7:$7,)-1,1,1):OFFSET($B53,0,MATCH(J$6,$7:$7,)-1,1,1))</f>
        <v>1111</v>
      </c>
      <c r="K53" s="155">
        <f ca="1">SUM(OFFSET($B53,-($B53-1),MATCH(K$6,$7:$7,)-1,1,1):OFFSET($B53,0,MATCH(K$6,$7:$7,)-1,1,1))</f>
        <v>320188</v>
      </c>
      <c r="L53" s="155">
        <f ca="1">SUM(OFFSET($B53,-($B53-1),MATCH(L$6,$7:$7,)-1,1,1):OFFSET($B53,0,MATCH(L$6,$7:$7,)-1,1,1))</f>
        <v>3081911</v>
      </c>
      <c r="M53" s="48">
        <v>367669</v>
      </c>
      <c r="N53">
        <v>3604</v>
      </c>
      <c r="O53">
        <v>488279</v>
      </c>
      <c r="P53">
        <f t="shared" si="23"/>
        <v>4513284</v>
      </c>
      <c r="Q53">
        <f t="shared" si="24"/>
        <v>46679</v>
      </c>
      <c r="R53">
        <f t="shared" si="25"/>
        <v>6059231</v>
      </c>
      <c r="S53">
        <f ca="1">SUM(OFFSET($B53,-($B53-1),MATCH(S$6,$7:$7,)-1,1,1):OFFSET($B53,0,MATCH(S$6,$7:$7,)-1,1,1))</f>
        <v>18998</v>
      </c>
      <c r="T53">
        <f ca="1">SUM(OFFSET($B53,-($B53-1),MATCH(T$6,$7:$7,)-1,1,1):OFFSET($B53,0,MATCH(T$6,$7:$7,)-1,1,1))</f>
        <v>2460456</v>
      </c>
      <c r="U53">
        <f ca="1">SUM(OFFSET($B53,-($B53-1),MATCH(U$6,$7:$7,)-1,1,1):OFFSET($B53,0,MATCH(U$6,$7:$7,)-1,1,1))</f>
        <v>22753293</v>
      </c>
      <c r="V53" s="48">
        <v>271</v>
      </c>
      <c r="W53">
        <v>7087</v>
      </c>
      <c r="X53">
        <v>682</v>
      </c>
      <c r="Y53">
        <v>14571</v>
      </c>
      <c r="Z53">
        <v>691</v>
      </c>
      <c r="AA53">
        <v>12</v>
      </c>
      <c r="AB53">
        <v>129</v>
      </c>
      <c r="AR53" s="2">
        <f t="shared" si="32"/>
        <v>5519</v>
      </c>
      <c r="AS53" s="2">
        <f t="shared" si="33"/>
        <v>103989</v>
      </c>
      <c r="AT53" s="2">
        <f t="shared" si="34"/>
        <v>15596</v>
      </c>
      <c r="AU53" s="2">
        <f t="shared" si="35"/>
        <v>167255</v>
      </c>
      <c r="AV53" s="2">
        <f t="shared" si="36"/>
        <v>7878</v>
      </c>
      <c r="AW53" s="2">
        <f t="shared" si="37"/>
        <v>272</v>
      </c>
      <c r="AX53" s="2">
        <f t="shared" si="38"/>
        <v>3876</v>
      </c>
      <c r="AY53" s="2"/>
      <c r="AZ53" s="2"/>
      <c r="BA53" s="2"/>
      <c r="BB53" s="2"/>
      <c r="BC53" s="2"/>
      <c r="BD53" s="2"/>
      <c r="BE53" s="2"/>
      <c r="BF53" s="2"/>
      <c r="BG53" s="2"/>
      <c r="BH53" s="2"/>
      <c r="BI53" s="2"/>
      <c r="BJ53" s="2"/>
      <c r="BK53" s="2"/>
      <c r="BL53" s="2"/>
      <c r="BM53" s="2"/>
      <c r="BN53">
        <f ca="1">SUM(OFFSET($B53,-($B53-1),MATCH(BN$6,$7:$7,)-1,1,1):OFFSET($B53,0,MATCH(BN$6,$7:$7,)-1,1,1))</f>
        <v>37801</v>
      </c>
      <c r="BO53">
        <f ca="1">SUM(OFFSET($B53,-($B53-1),MATCH(BO$6,$7:$7,)-1,1,1):OFFSET($B53,0,MATCH(BO$6,$7:$7,)-1,1,1))</f>
        <v>3791</v>
      </c>
      <c r="BP53">
        <f ca="1">SUM(OFFSET($B53,-($B53-1),MATCH(BP$6,$7:$7,)-1,1,1):OFFSET($B53,0,MATCH(BP$6,$7:$7,)-1,1,1))</f>
        <v>69609</v>
      </c>
      <c r="BQ53">
        <f ca="1">SUM(OFFSET($B53,-($B53-1),MATCH(BQ$6,$7:$7,)-1,1,1):OFFSET($B53,0,MATCH(BQ$6,$7:$7,)-1,1,1))</f>
        <v>2852</v>
      </c>
      <c r="BR53">
        <f ca="1">SUM(OFFSET($B53,-($B53-1),MATCH(BR$6,$7:$7,)-1,1,1):OFFSET($B53,0,MATCH(BR$6,$7:$7,)-1,1,1))</f>
        <v>102</v>
      </c>
      <c r="BS53">
        <f ca="1">SUM(OFFSET($B53,-($B53-1),MATCH(BS$6,$7:$7,)-1,1,1):OFFSET($B53,0,MATCH(BS$6,$7:$7,)-1,1,1))</f>
        <v>1316</v>
      </c>
      <c r="BT53">
        <f ca="1">SUM(OFFSET($B53,-($B53-1),MATCH(BT$6,$7:$7,)-1,1,1):OFFSET($B53,0,MATCH(BT$6,$7:$7,)-1,1,1))</f>
        <v>0</v>
      </c>
      <c r="BU53">
        <f ca="1">SUM(OFFSET($B53,-($B53-1),MATCH(BU$6,$7:$7,)-1,1,1):OFFSET($B53,0,MATCH(BU$6,$7:$7,)-1,1,1))</f>
        <v>0</v>
      </c>
      <c r="BV53">
        <f ca="1">SUM(OFFSET($B53,-($B53-1),MATCH(BV$6,$7:$7,)-1,1,1):OFFSET($B53,0,MATCH(BV$6,$7:$7,)-1,1,1))</f>
        <v>0</v>
      </c>
      <c r="BW53">
        <f ca="1">SUM(OFFSET($B53,-($B53-1),MATCH(BW$6,$7:$7,)-1,1,1):OFFSET($B53,0,MATCH(BW$6,$7:$7,)-1,1,1))</f>
        <v>0</v>
      </c>
      <c r="BX53">
        <f ca="1">SUM(OFFSET($B53,-($B53-1),MATCH(BX$6,$7:$7,)-1,1,1):OFFSET($B53,0,MATCH(BX$6,$7:$7,)-1,1,1))</f>
        <v>0</v>
      </c>
      <c r="BY53">
        <f ca="1">SUM(OFFSET($B53,-($B53-1),MATCH(BY$6,$7:$7,)-1,1,1):OFFSET($B53,0,MATCH(BY$6,$7:$7,)-1,1,1))</f>
        <v>0</v>
      </c>
      <c r="BZ53">
        <f ca="1">SUM(OFFSET($B53,-($B53-1),MATCH(BZ$6,$7:$7,)-1,1,1):OFFSET($B53,0,MATCH(BZ$6,$7:$7,)-1,1,1))</f>
        <v>0</v>
      </c>
      <c r="CA53">
        <f ca="1">SUM(OFFSET($B53,-($B53-1),MATCH(CA$6,$7:$7,)-1,1,1):OFFSET($B53,0,MATCH(CA$6,$7:$7,)-1,1,1))</f>
        <v>0</v>
      </c>
      <c r="CB53">
        <f ca="1">SUM(OFFSET($B53,-($B53-1),MATCH(CB$6,$7:$7,)-1,1,1):OFFSET($B53,0,MATCH(CB$6,$7:$7,)-1,1,1))</f>
        <v>0</v>
      </c>
      <c r="CC53">
        <f ca="1">SUM(OFFSET($B53,-($B53-1),MATCH(CC$6,$7:$7,)-1,1,1):OFFSET($B53,0,MATCH(CC$6,$7:$7,)-1,1,1))</f>
        <v>0</v>
      </c>
      <c r="CD53">
        <f ca="1">SUM(OFFSET($B53,-($B53-1),MATCH(CD$6,$7:$7,)-1,1,1):OFFSET($B53,0,MATCH(CD$6,$7:$7,)-1,1,1))</f>
        <v>0</v>
      </c>
      <c r="CE53">
        <f ca="1">SUM(OFFSET($B53,-($B53-1),MATCH(CE$6,$7:$7,)-1,1,1):OFFSET($B53,0,MATCH(CE$6,$7:$7,)-1,1,1))</f>
        <v>0</v>
      </c>
      <c r="CF53">
        <f ca="1">SUM(OFFSET($B53,-($B53-1),MATCH(CF$6,$7:$7,)-1,1,1):OFFSET($B53,0,MATCH(CF$6,$7:$7,)-1,1,1))</f>
        <v>0</v>
      </c>
      <c r="CG53">
        <f ca="1">SUM(OFFSET($B53,-($B53-1),MATCH(CG$6,$7:$7,)-1,1,1):OFFSET($B53,0,MATCH(CG$6,$7:$7,)-1,1,1))</f>
        <v>0</v>
      </c>
      <c r="CH53">
        <f ca="1">SUM(OFFSET($B53,-($B53-1),MATCH(CH$6,$7:$7,)-1,1,1):OFFSET($B53,0,MATCH(CH$6,$7:$7,)-1,1,1))</f>
        <v>0</v>
      </c>
      <c r="CJ53">
        <v>2835</v>
      </c>
      <c r="CK53" s="2">
        <v>1470</v>
      </c>
      <c r="CL53" s="2">
        <v>3864</v>
      </c>
      <c r="CM53" s="2">
        <v>84</v>
      </c>
      <c r="CN53" s="2">
        <v>336</v>
      </c>
      <c r="CO53" s="2">
        <f t="shared" si="31"/>
        <v>30408</v>
      </c>
      <c r="CP53" s="2">
        <f t="shared" si="30"/>
        <v>30933</v>
      </c>
      <c r="CQ53" s="2">
        <f t="shared" si="30"/>
        <v>65351</v>
      </c>
      <c r="CR53" s="2">
        <f t="shared" si="30"/>
        <v>1666</v>
      </c>
      <c r="CS53" s="2">
        <f t="shared" si="30"/>
        <v>6891</v>
      </c>
      <c r="CT53">
        <f ca="1">SUM(OFFSET($B53,-($B53-1),MATCH(CT$6,$7:$7,)-1,1,1):OFFSET($B53,0,MATCH(CT$6,$7:$7,)-1,1,1))</f>
        <v>8886</v>
      </c>
      <c r="CU53">
        <f ca="1">SUM(OFFSET($B53,-($B53-1),MATCH(CU$6,$7:$7,)-1,1,1):OFFSET($B53,0,MATCH(CU$6,$7:$7,)-1,1,1))</f>
        <v>21895</v>
      </c>
      <c r="CV53">
        <f ca="1">SUM(OFFSET($B53,-($B53-1),MATCH(CV$6,$7:$7,)-1,1,1):OFFSET($B53,0,MATCH(CV$6,$7:$7,)-1,1,1))</f>
        <v>767</v>
      </c>
      <c r="CW53">
        <f ca="1">SUM(OFFSET($B53,-($B53-1),MATCH(CW$6,$7:$7,)-1,1,1):OFFSET($B53,0,MATCH(CW$6,$7:$7,)-1,1,1))</f>
        <v>2285</v>
      </c>
      <c r="CX53">
        <f ca="1">SUM(OFFSET($B53,-($B53-1),MATCH(CX$6,$7:$7,)-1,1,1):OFFSET($B53,0,MATCH(CX$6,$7:$7,)-1,1,1))</f>
        <v>151475</v>
      </c>
    </row>
    <row r="54" spans="2:102">
      <c r="B54" s="38">
        <f t="shared" si="29"/>
        <v>6</v>
      </c>
      <c r="C54" s="37">
        <v>40057</v>
      </c>
      <c r="D54" s="156">
        <v>49941</v>
      </c>
      <c r="E54" s="155">
        <v>223</v>
      </c>
      <c r="F54" s="155">
        <v>64884</v>
      </c>
      <c r="G54" s="155">
        <f t="shared" si="20"/>
        <v>616255</v>
      </c>
      <c r="H54" s="155">
        <f t="shared" si="21"/>
        <v>2799</v>
      </c>
      <c r="I54" s="155">
        <f t="shared" ref="I54:I85" si="39">SUM(F43:F54)</f>
        <v>815126</v>
      </c>
      <c r="J54" s="155">
        <f ca="1">SUM(OFFSET($B54,-($B54-1),MATCH(J$6,$7:$7,)-1,1,1):OFFSET($B54,0,MATCH(J$6,$7:$7,)-1,1,1))</f>
        <v>1334</v>
      </c>
      <c r="K54" s="155">
        <f ca="1">SUM(OFFSET($B54,-($B54-1),MATCH(K$6,$7:$7,)-1,1,1):OFFSET($B54,0,MATCH(K$6,$7:$7,)-1,1,1))</f>
        <v>385072</v>
      </c>
      <c r="L54" s="155">
        <f ca="1">SUM(OFFSET($B54,-($B54-1),MATCH(L$6,$7:$7,)-1,1,1):OFFSET($B54,0,MATCH(L$6,$7:$7,)-1,1,1))</f>
        <v>3698166</v>
      </c>
      <c r="M54" s="48">
        <v>371096</v>
      </c>
      <c r="N54">
        <v>3597</v>
      </c>
      <c r="O54">
        <v>486883</v>
      </c>
      <c r="P54">
        <f t="shared" si="23"/>
        <v>4503175</v>
      </c>
      <c r="Q54">
        <f t="shared" si="24"/>
        <v>46297</v>
      </c>
      <c r="R54">
        <f t="shared" si="25"/>
        <v>6013894</v>
      </c>
      <c r="S54">
        <f ca="1">SUM(OFFSET($B54,-($B54-1),MATCH(S$6,$7:$7,)-1,1,1):OFFSET($B54,0,MATCH(S$6,$7:$7,)-1,1,1))</f>
        <v>22595</v>
      </c>
      <c r="T54">
        <f ca="1">SUM(OFFSET($B54,-($B54-1),MATCH(T$6,$7:$7,)-1,1,1):OFFSET($B54,0,MATCH(T$6,$7:$7,)-1,1,1))</f>
        <v>2947339</v>
      </c>
      <c r="U54">
        <f ca="1">SUM(OFFSET($B54,-($B54-1),MATCH(U$6,$7:$7,)-1,1,1):OFFSET($B54,0,MATCH(U$6,$7:$7,)-1,1,1))</f>
        <v>27256468</v>
      </c>
      <c r="V54" s="48">
        <v>268</v>
      </c>
      <c r="W54">
        <v>9475</v>
      </c>
      <c r="X54">
        <v>728</v>
      </c>
      <c r="Y54">
        <v>13353</v>
      </c>
      <c r="Z54">
        <v>479</v>
      </c>
      <c r="AA54">
        <v>90</v>
      </c>
      <c r="AB54">
        <v>213</v>
      </c>
      <c r="AR54" s="2">
        <f t="shared" si="32"/>
        <v>5404</v>
      </c>
      <c r="AS54" s="2">
        <f t="shared" si="33"/>
        <v>106247</v>
      </c>
      <c r="AT54" s="2">
        <f t="shared" si="34"/>
        <v>15507</v>
      </c>
      <c r="AU54" s="2">
        <f t="shared" si="35"/>
        <v>165970</v>
      </c>
      <c r="AV54" s="2">
        <f t="shared" si="36"/>
        <v>7884</v>
      </c>
      <c r="AW54" s="2">
        <f t="shared" si="37"/>
        <v>265</v>
      </c>
      <c r="AX54" s="2">
        <f t="shared" si="38"/>
        <v>3819</v>
      </c>
      <c r="AY54" s="2"/>
      <c r="AZ54" s="2"/>
      <c r="BA54" s="2"/>
      <c r="BB54" s="2"/>
      <c r="BC54" s="2"/>
      <c r="BD54" s="2"/>
      <c r="BE54" s="2"/>
      <c r="BF54" s="2"/>
      <c r="BG54" s="2"/>
      <c r="BH54" s="2"/>
      <c r="BI54" s="2"/>
      <c r="BJ54" s="2"/>
      <c r="BK54" s="2"/>
      <c r="BL54" s="2"/>
      <c r="BM54" s="2"/>
      <c r="BN54">
        <f ca="1">SUM(OFFSET($B54,-($B54-1),MATCH(BN$6,$7:$7,)-1,1,1):OFFSET($B54,0,MATCH(BN$6,$7:$7,)-1,1,1))</f>
        <v>47276</v>
      </c>
      <c r="BO54">
        <f ca="1">SUM(OFFSET($B54,-($B54-1),MATCH(BO$6,$7:$7,)-1,1,1):OFFSET($B54,0,MATCH(BO$6,$7:$7,)-1,1,1))</f>
        <v>4519</v>
      </c>
      <c r="BP54">
        <f ca="1">SUM(OFFSET($B54,-($B54-1),MATCH(BP$6,$7:$7,)-1,1,1):OFFSET($B54,0,MATCH(BP$6,$7:$7,)-1,1,1))</f>
        <v>82962</v>
      </c>
      <c r="BQ54">
        <f ca="1">SUM(OFFSET($B54,-($B54-1),MATCH(BQ$6,$7:$7,)-1,1,1):OFFSET($B54,0,MATCH(BQ$6,$7:$7,)-1,1,1))</f>
        <v>3331</v>
      </c>
      <c r="BR54">
        <f ca="1">SUM(OFFSET($B54,-($B54-1),MATCH(BR$6,$7:$7,)-1,1,1):OFFSET($B54,0,MATCH(BR$6,$7:$7,)-1,1,1))</f>
        <v>192</v>
      </c>
      <c r="BS54">
        <f ca="1">SUM(OFFSET($B54,-($B54-1),MATCH(BS$6,$7:$7,)-1,1,1):OFFSET($B54,0,MATCH(BS$6,$7:$7,)-1,1,1))</f>
        <v>1529</v>
      </c>
      <c r="BT54">
        <f ca="1">SUM(OFFSET($B54,-($B54-1),MATCH(BT$6,$7:$7,)-1,1,1):OFFSET($B54,0,MATCH(BT$6,$7:$7,)-1,1,1))</f>
        <v>0</v>
      </c>
      <c r="BU54">
        <f ca="1">SUM(OFFSET($B54,-($B54-1),MATCH(BU$6,$7:$7,)-1,1,1):OFFSET($B54,0,MATCH(BU$6,$7:$7,)-1,1,1))</f>
        <v>0</v>
      </c>
      <c r="BV54">
        <f ca="1">SUM(OFFSET($B54,-($B54-1),MATCH(BV$6,$7:$7,)-1,1,1):OFFSET($B54,0,MATCH(BV$6,$7:$7,)-1,1,1))</f>
        <v>0</v>
      </c>
      <c r="BW54">
        <f ca="1">SUM(OFFSET($B54,-($B54-1),MATCH(BW$6,$7:$7,)-1,1,1):OFFSET($B54,0,MATCH(BW$6,$7:$7,)-1,1,1))</f>
        <v>0</v>
      </c>
      <c r="BX54">
        <f ca="1">SUM(OFFSET($B54,-($B54-1),MATCH(BX$6,$7:$7,)-1,1,1):OFFSET($B54,0,MATCH(BX$6,$7:$7,)-1,1,1))</f>
        <v>0</v>
      </c>
      <c r="BY54">
        <f ca="1">SUM(OFFSET($B54,-($B54-1),MATCH(BY$6,$7:$7,)-1,1,1):OFFSET($B54,0,MATCH(BY$6,$7:$7,)-1,1,1))</f>
        <v>0</v>
      </c>
      <c r="BZ54">
        <f ca="1">SUM(OFFSET($B54,-($B54-1),MATCH(BZ$6,$7:$7,)-1,1,1):OFFSET($B54,0,MATCH(BZ$6,$7:$7,)-1,1,1))</f>
        <v>0</v>
      </c>
      <c r="CA54">
        <f ca="1">SUM(OFFSET($B54,-($B54-1),MATCH(CA$6,$7:$7,)-1,1,1):OFFSET($B54,0,MATCH(CA$6,$7:$7,)-1,1,1))</f>
        <v>0</v>
      </c>
      <c r="CB54">
        <f ca="1">SUM(OFFSET($B54,-($B54-1),MATCH(CB$6,$7:$7,)-1,1,1):OFFSET($B54,0,MATCH(CB$6,$7:$7,)-1,1,1))</f>
        <v>0</v>
      </c>
      <c r="CC54">
        <f ca="1">SUM(OFFSET($B54,-($B54-1),MATCH(CC$6,$7:$7,)-1,1,1):OFFSET($B54,0,MATCH(CC$6,$7:$7,)-1,1,1))</f>
        <v>0</v>
      </c>
      <c r="CD54">
        <f ca="1">SUM(OFFSET($B54,-($B54-1),MATCH(CD$6,$7:$7,)-1,1,1):OFFSET($B54,0,MATCH(CD$6,$7:$7,)-1,1,1))</f>
        <v>0</v>
      </c>
      <c r="CE54">
        <f ca="1">SUM(OFFSET($B54,-($B54-1),MATCH(CE$6,$7:$7,)-1,1,1):OFFSET($B54,0,MATCH(CE$6,$7:$7,)-1,1,1))</f>
        <v>0</v>
      </c>
      <c r="CF54">
        <f ca="1">SUM(OFFSET($B54,-($B54-1),MATCH(CF$6,$7:$7,)-1,1,1):OFFSET($B54,0,MATCH(CF$6,$7:$7,)-1,1,1))</f>
        <v>0</v>
      </c>
      <c r="CG54">
        <f ca="1">SUM(OFFSET($B54,-($B54-1),MATCH(CG$6,$7:$7,)-1,1,1):OFFSET($B54,0,MATCH(CG$6,$7:$7,)-1,1,1))</f>
        <v>0</v>
      </c>
      <c r="CH54">
        <f ca="1">SUM(OFFSET($B54,-($B54-1),MATCH(CH$6,$7:$7,)-1,1,1):OFFSET($B54,0,MATCH(CH$6,$7:$7,)-1,1,1))</f>
        <v>0</v>
      </c>
      <c r="CJ54">
        <v>2814</v>
      </c>
      <c r="CK54" s="2">
        <v>2604</v>
      </c>
      <c r="CL54" s="2">
        <v>4956</v>
      </c>
      <c r="CM54" s="2">
        <v>168</v>
      </c>
      <c r="CN54" s="2">
        <v>546</v>
      </c>
      <c r="CO54" s="2">
        <f t="shared" si="31"/>
        <v>30876</v>
      </c>
      <c r="CP54" s="2">
        <f t="shared" si="30"/>
        <v>31398</v>
      </c>
      <c r="CQ54" s="2">
        <f t="shared" si="30"/>
        <v>66328</v>
      </c>
      <c r="CR54" s="2">
        <f t="shared" si="30"/>
        <v>1650</v>
      </c>
      <c r="CS54" s="2">
        <f t="shared" si="30"/>
        <v>7000</v>
      </c>
      <c r="CT54">
        <f ca="1">SUM(OFFSET($B54,-($B54-1),MATCH(CT$6,$7:$7,)-1,1,1):OFFSET($B54,0,MATCH(CT$6,$7:$7,)-1,1,1))</f>
        <v>11490</v>
      </c>
      <c r="CU54">
        <f ca="1">SUM(OFFSET($B54,-($B54-1),MATCH(CU$6,$7:$7,)-1,1,1):OFFSET($B54,0,MATCH(CU$6,$7:$7,)-1,1,1))</f>
        <v>26851</v>
      </c>
      <c r="CV54">
        <f ca="1">SUM(OFFSET($B54,-($B54-1),MATCH(CV$6,$7:$7,)-1,1,1):OFFSET($B54,0,MATCH(CV$6,$7:$7,)-1,1,1))</f>
        <v>935</v>
      </c>
      <c r="CW54">
        <f ca="1">SUM(OFFSET($B54,-($B54-1),MATCH(CW$6,$7:$7,)-1,1,1):OFFSET($B54,0,MATCH(CW$6,$7:$7,)-1,1,1))</f>
        <v>2831</v>
      </c>
      <c r="CX54">
        <f ca="1">SUM(OFFSET($B54,-($B54-1),MATCH(CX$6,$7:$7,)-1,1,1):OFFSET($B54,0,MATCH(CX$6,$7:$7,)-1,1,1))</f>
        <v>182351</v>
      </c>
    </row>
    <row r="55" spans="2:102">
      <c r="B55" s="38">
        <f t="shared" si="29"/>
        <v>7</v>
      </c>
      <c r="C55" s="37">
        <v>40087</v>
      </c>
      <c r="D55" s="156">
        <v>56131</v>
      </c>
      <c r="E55" s="155">
        <v>240</v>
      </c>
      <c r="F55" s="155">
        <v>71020</v>
      </c>
      <c r="G55" s="155">
        <f t="shared" si="20"/>
        <v>619085</v>
      </c>
      <c r="H55" s="155">
        <f t="shared" si="21"/>
        <v>2805</v>
      </c>
      <c r="I55" s="155">
        <f t="shared" si="39"/>
        <v>818436</v>
      </c>
      <c r="J55" s="155">
        <f ca="1">SUM(OFFSET($B55,-($B55-1),MATCH(J$6,$7:$7,)-1,1,1):OFFSET($B55,0,MATCH(J$6,$7:$7,)-1,1,1))</f>
        <v>1574</v>
      </c>
      <c r="K55" s="155">
        <f ca="1">SUM(OFFSET($B55,-($B55-1),MATCH(K$6,$7:$7,)-1,1,1):OFFSET($B55,0,MATCH(K$6,$7:$7,)-1,1,1))</f>
        <v>456092</v>
      </c>
      <c r="L55" s="155">
        <f ca="1">SUM(OFFSET($B55,-($B55-1),MATCH(L$6,$7:$7,)-1,1,1):OFFSET($B55,0,MATCH(L$6,$7:$7,)-1,1,1))</f>
        <v>4317251</v>
      </c>
      <c r="M55" s="48">
        <v>388046</v>
      </c>
      <c r="N55">
        <v>3671</v>
      </c>
      <c r="O55">
        <v>496678</v>
      </c>
      <c r="P55">
        <f t="shared" si="23"/>
        <v>4482418</v>
      </c>
      <c r="Q55">
        <f t="shared" si="24"/>
        <v>45853</v>
      </c>
      <c r="R55">
        <f t="shared" si="25"/>
        <v>5953161</v>
      </c>
      <c r="S55">
        <f ca="1">SUM(OFFSET($B55,-($B55-1),MATCH(S$6,$7:$7,)-1,1,1):OFFSET($B55,0,MATCH(S$6,$7:$7,)-1,1,1))</f>
        <v>26266</v>
      </c>
      <c r="T55">
        <f ca="1">SUM(OFFSET($B55,-($B55-1),MATCH(T$6,$7:$7,)-1,1,1):OFFSET($B55,0,MATCH(T$6,$7:$7,)-1,1,1))</f>
        <v>3444017</v>
      </c>
      <c r="U55">
        <f ca="1">SUM(OFFSET($B55,-($B55-1),MATCH(U$6,$7:$7,)-1,1,1):OFFSET($B55,0,MATCH(U$6,$7:$7,)-1,1,1))</f>
        <v>31738886</v>
      </c>
      <c r="V55" s="48">
        <v>387</v>
      </c>
      <c r="W55">
        <v>8577</v>
      </c>
      <c r="X55">
        <v>1035</v>
      </c>
      <c r="Y55">
        <v>17605</v>
      </c>
      <c r="Z55">
        <v>759</v>
      </c>
      <c r="AA55">
        <v>28</v>
      </c>
      <c r="AB55">
        <v>190</v>
      </c>
      <c r="AR55" s="2">
        <f t="shared" si="32"/>
        <v>5476</v>
      </c>
      <c r="AS55" s="2">
        <f t="shared" si="33"/>
        <v>107550</v>
      </c>
      <c r="AT55" s="2">
        <f t="shared" si="34"/>
        <v>15300</v>
      </c>
      <c r="AU55" s="2">
        <f t="shared" si="35"/>
        <v>166493</v>
      </c>
      <c r="AV55" s="2">
        <f t="shared" si="36"/>
        <v>8223</v>
      </c>
      <c r="AW55" s="2">
        <f t="shared" si="37"/>
        <v>221</v>
      </c>
      <c r="AX55" s="2">
        <f t="shared" si="38"/>
        <v>3655</v>
      </c>
      <c r="AY55" s="2"/>
      <c r="AZ55" s="2"/>
      <c r="BA55" s="2"/>
      <c r="BB55" s="2"/>
      <c r="BC55" s="2"/>
      <c r="BD55" s="2"/>
      <c r="BE55" s="2"/>
      <c r="BF55" s="2"/>
      <c r="BG55" s="2"/>
      <c r="BH55" s="2"/>
      <c r="BI55" s="2"/>
      <c r="BJ55" s="2"/>
      <c r="BK55" s="2"/>
      <c r="BL55" s="2"/>
      <c r="BM55" s="2"/>
      <c r="BN55">
        <f ca="1">SUM(OFFSET($B55,-($B55-1),MATCH(BN$6,$7:$7,)-1,1,1):OFFSET($B55,0,MATCH(BN$6,$7:$7,)-1,1,1))</f>
        <v>55853</v>
      </c>
      <c r="BO55">
        <f ca="1">SUM(OFFSET($B55,-($B55-1),MATCH(BO$6,$7:$7,)-1,1,1):OFFSET($B55,0,MATCH(BO$6,$7:$7,)-1,1,1))</f>
        <v>5554</v>
      </c>
      <c r="BP55">
        <f ca="1">SUM(OFFSET($B55,-($B55-1),MATCH(BP$6,$7:$7,)-1,1,1):OFFSET($B55,0,MATCH(BP$6,$7:$7,)-1,1,1))</f>
        <v>100567</v>
      </c>
      <c r="BQ55">
        <f ca="1">SUM(OFFSET($B55,-($B55-1),MATCH(BQ$6,$7:$7,)-1,1,1):OFFSET($B55,0,MATCH(BQ$6,$7:$7,)-1,1,1))</f>
        <v>4090</v>
      </c>
      <c r="BR55">
        <f ca="1">SUM(OFFSET($B55,-($B55-1),MATCH(BR$6,$7:$7,)-1,1,1):OFFSET($B55,0,MATCH(BR$6,$7:$7,)-1,1,1))</f>
        <v>220</v>
      </c>
      <c r="BS55">
        <f ca="1">SUM(OFFSET($B55,-($B55-1),MATCH(BS$6,$7:$7,)-1,1,1):OFFSET($B55,0,MATCH(BS$6,$7:$7,)-1,1,1))</f>
        <v>1719</v>
      </c>
      <c r="BT55">
        <f ca="1">SUM(OFFSET($B55,-($B55-1),MATCH(BT$6,$7:$7,)-1,1,1):OFFSET($B55,0,MATCH(BT$6,$7:$7,)-1,1,1))</f>
        <v>0</v>
      </c>
      <c r="BU55">
        <f ca="1">SUM(OFFSET($B55,-($B55-1),MATCH(BU$6,$7:$7,)-1,1,1):OFFSET($B55,0,MATCH(BU$6,$7:$7,)-1,1,1))</f>
        <v>0</v>
      </c>
      <c r="BV55">
        <f ca="1">SUM(OFFSET($B55,-($B55-1),MATCH(BV$6,$7:$7,)-1,1,1):OFFSET($B55,0,MATCH(BV$6,$7:$7,)-1,1,1))</f>
        <v>0</v>
      </c>
      <c r="BW55">
        <f ca="1">SUM(OFFSET($B55,-($B55-1),MATCH(BW$6,$7:$7,)-1,1,1):OFFSET($B55,0,MATCH(BW$6,$7:$7,)-1,1,1))</f>
        <v>0</v>
      </c>
      <c r="BX55">
        <f ca="1">SUM(OFFSET($B55,-($B55-1),MATCH(BX$6,$7:$7,)-1,1,1):OFFSET($B55,0,MATCH(BX$6,$7:$7,)-1,1,1))</f>
        <v>0</v>
      </c>
      <c r="BY55">
        <f ca="1">SUM(OFFSET($B55,-($B55-1),MATCH(BY$6,$7:$7,)-1,1,1):OFFSET($B55,0,MATCH(BY$6,$7:$7,)-1,1,1))</f>
        <v>0</v>
      </c>
      <c r="BZ55">
        <f ca="1">SUM(OFFSET($B55,-($B55-1),MATCH(BZ$6,$7:$7,)-1,1,1):OFFSET($B55,0,MATCH(BZ$6,$7:$7,)-1,1,1))</f>
        <v>0</v>
      </c>
      <c r="CA55">
        <f ca="1">SUM(OFFSET($B55,-($B55-1),MATCH(CA$6,$7:$7,)-1,1,1):OFFSET($B55,0,MATCH(CA$6,$7:$7,)-1,1,1))</f>
        <v>0</v>
      </c>
      <c r="CB55">
        <f ca="1">SUM(OFFSET($B55,-($B55-1),MATCH(CB$6,$7:$7,)-1,1,1):OFFSET($B55,0,MATCH(CB$6,$7:$7,)-1,1,1))</f>
        <v>0</v>
      </c>
      <c r="CC55">
        <f ca="1">SUM(OFFSET($B55,-($B55-1),MATCH(CC$6,$7:$7,)-1,1,1):OFFSET($B55,0,MATCH(CC$6,$7:$7,)-1,1,1))</f>
        <v>0</v>
      </c>
      <c r="CD55">
        <f ca="1">SUM(OFFSET($B55,-($B55-1),MATCH(CD$6,$7:$7,)-1,1,1):OFFSET($B55,0,MATCH(CD$6,$7:$7,)-1,1,1))</f>
        <v>0</v>
      </c>
      <c r="CE55">
        <f ca="1">SUM(OFFSET($B55,-($B55-1),MATCH(CE$6,$7:$7,)-1,1,1):OFFSET($B55,0,MATCH(CE$6,$7:$7,)-1,1,1))</f>
        <v>0</v>
      </c>
      <c r="CF55">
        <f ca="1">SUM(OFFSET($B55,-($B55-1),MATCH(CF$6,$7:$7,)-1,1,1):OFFSET($B55,0,MATCH(CF$6,$7:$7,)-1,1,1))</f>
        <v>0</v>
      </c>
      <c r="CG55">
        <f ca="1">SUM(OFFSET($B55,-($B55-1),MATCH(CG$6,$7:$7,)-1,1,1):OFFSET($B55,0,MATCH(CG$6,$7:$7,)-1,1,1))</f>
        <v>0</v>
      </c>
      <c r="CH55">
        <f ca="1">SUM(OFFSET($B55,-($B55-1),MATCH(CH$6,$7:$7,)-1,1,1):OFFSET($B55,0,MATCH(CH$6,$7:$7,)-1,1,1))</f>
        <v>0</v>
      </c>
      <c r="CJ55">
        <v>2622</v>
      </c>
      <c r="CK55" s="2">
        <v>2162</v>
      </c>
      <c r="CL55" s="2">
        <v>5336</v>
      </c>
      <c r="CM55" s="2">
        <v>253</v>
      </c>
      <c r="CN55" s="2">
        <v>414</v>
      </c>
      <c r="CO55" s="2">
        <f t="shared" si="31"/>
        <v>30570</v>
      </c>
      <c r="CP55" s="2">
        <f t="shared" si="30"/>
        <v>31544</v>
      </c>
      <c r="CQ55" s="2">
        <f t="shared" si="30"/>
        <v>67656</v>
      </c>
      <c r="CR55" s="2">
        <f t="shared" si="30"/>
        <v>1831</v>
      </c>
      <c r="CS55" s="2">
        <f t="shared" si="30"/>
        <v>7006</v>
      </c>
      <c r="CT55">
        <f ca="1">SUM(OFFSET($B55,-($B55-1),MATCH(CT$6,$7:$7,)-1,1,1):OFFSET($B55,0,MATCH(CT$6,$7:$7,)-1,1,1))</f>
        <v>13652</v>
      </c>
      <c r="CU55">
        <f ca="1">SUM(OFFSET($B55,-($B55-1),MATCH(CU$6,$7:$7,)-1,1,1):OFFSET($B55,0,MATCH(CU$6,$7:$7,)-1,1,1))</f>
        <v>32187</v>
      </c>
      <c r="CV55">
        <f ca="1">SUM(OFFSET($B55,-($B55-1),MATCH(CV$6,$7:$7,)-1,1,1):OFFSET($B55,0,MATCH(CV$6,$7:$7,)-1,1,1))</f>
        <v>1188</v>
      </c>
      <c r="CW55">
        <f ca="1">SUM(OFFSET($B55,-($B55-1),MATCH(CW$6,$7:$7,)-1,1,1):OFFSET($B55,0,MATCH(CW$6,$7:$7,)-1,1,1))</f>
        <v>3245</v>
      </c>
      <c r="CX55">
        <f ca="1">SUM(OFFSET($B55,-($B55-1),MATCH(CX$6,$7:$7,)-1,1,1):OFFSET($B55,0,MATCH(CX$6,$7:$7,)-1,1,1))</f>
        <v>212921</v>
      </c>
    </row>
    <row r="56" spans="2:102">
      <c r="B56" s="38">
        <f t="shared" si="29"/>
        <v>8</v>
      </c>
      <c r="C56" s="37">
        <v>40118</v>
      </c>
      <c r="D56" s="156">
        <v>51375</v>
      </c>
      <c r="E56" s="155">
        <v>232</v>
      </c>
      <c r="F56" s="155">
        <v>68642</v>
      </c>
      <c r="G56" s="155">
        <f t="shared" si="20"/>
        <v>619736</v>
      </c>
      <c r="H56" s="155">
        <f t="shared" si="21"/>
        <v>2799</v>
      </c>
      <c r="I56" s="155">
        <f t="shared" si="39"/>
        <v>818354</v>
      </c>
      <c r="J56" s="155">
        <f ca="1">SUM(OFFSET($B56,-($B56-1),MATCH(J$6,$7:$7,)-1,1,1):OFFSET($B56,0,MATCH(J$6,$7:$7,)-1,1,1))</f>
        <v>1806</v>
      </c>
      <c r="K56" s="155">
        <f ca="1">SUM(OFFSET($B56,-($B56-1),MATCH(K$6,$7:$7,)-1,1,1):OFFSET($B56,0,MATCH(K$6,$7:$7,)-1,1,1))</f>
        <v>524734</v>
      </c>
      <c r="L56" s="155">
        <f ca="1">SUM(OFFSET($B56,-($B56-1),MATCH(L$6,$7:$7,)-1,1,1):OFFSET($B56,0,MATCH(L$6,$7:$7,)-1,1,1))</f>
        <v>4936987</v>
      </c>
      <c r="M56" s="48">
        <v>383527</v>
      </c>
      <c r="N56">
        <v>3645</v>
      </c>
      <c r="O56">
        <v>495546</v>
      </c>
      <c r="P56">
        <f t="shared" si="23"/>
        <v>4480130</v>
      </c>
      <c r="Q56">
        <f t="shared" si="24"/>
        <v>45508</v>
      </c>
      <c r="R56">
        <f t="shared" si="25"/>
        <v>5912868</v>
      </c>
      <c r="S56">
        <f ca="1">SUM(OFFSET($B56,-($B56-1),MATCH(S$6,$7:$7,)-1,1,1):OFFSET($B56,0,MATCH(S$6,$7:$7,)-1,1,1))</f>
        <v>29911</v>
      </c>
      <c r="T56">
        <f ca="1">SUM(OFFSET($B56,-($B56-1),MATCH(T$6,$7:$7,)-1,1,1):OFFSET($B56,0,MATCH(T$6,$7:$7,)-1,1,1))</f>
        <v>3939563</v>
      </c>
      <c r="U56">
        <f ca="1">SUM(OFFSET($B56,-($B56-1),MATCH(U$6,$7:$7,)-1,1,1):OFFSET($B56,0,MATCH(U$6,$7:$7,)-1,1,1))</f>
        <v>36219016</v>
      </c>
      <c r="V56" s="48">
        <v>612</v>
      </c>
      <c r="W56">
        <v>8347</v>
      </c>
      <c r="X56">
        <v>1291</v>
      </c>
      <c r="Y56">
        <v>14483</v>
      </c>
      <c r="Z56">
        <v>947</v>
      </c>
      <c r="AA56">
        <v>1</v>
      </c>
      <c r="AB56">
        <v>513</v>
      </c>
      <c r="AR56" s="2">
        <f t="shared" si="32"/>
        <v>5592</v>
      </c>
      <c r="AS56" s="2">
        <f t="shared" si="33"/>
        <v>107834</v>
      </c>
      <c r="AT56" s="2">
        <f t="shared" si="34"/>
        <v>15169</v>
      </c>
      <c r="AU56" s="2">
        <f t="shared" si="35"/>
        <v>166508</v>
      </c>
      <c r="AV56" s="2">
        <f t="shared" si="36"/>
        <v>8460</v>
      </c>
      <c r="AW56" s="2">
        <f t="shared" si="37"/>
        <v>222</v>
      </c>
      <c r="AX56" s="2">
        <f t="shared" si="38"/>
        <v>3739</v>
      </c>
      <c r="AY56" s="2"/>
      <c r="AZ56" s="2"/>
      <c r="BA56" s="2"/>
      <c r="BB56" s="2"/>
      <c r="BC56" s="2"/>
      <c r="BD56" s="2"/>
      <c r="BE56" s="2"/>
      <c r="BF56" s="2"/>
      <c r="BG56" s="2"/>
      <c r="BH56" s="2"/>
      <c r="BI56" s="2"/>
      <c r="BJ56" s="2"/>
      <c r="BK56" s="2"/>
      <c r="BL56" s="2"/>
      <c r="BM56" s="2"/>
      <c r="BN56">
        <f ca="1">SUM(OFFSET($B56,-($B56-1),MATCH(BN$6,$7:$7,)-1,1,1):OFFSET($B56,0,MATCH(BN$6,$7:$7,)-1,1,1))</f>
        <v>64200</v>
      </c>
      <c r="BO56">
        <f ca="1">SUM(OFFSET($B56,-($B56-1),MATCH(BO$6,$7:$7,)-1,1,1):OFFSET($B56,0,MATCH(BO$6,$7:$7,)-1,1,1))</f>
        <v>6845</v>
      </c>
      <c r="BP56">
        <f ca="1">SUM(OFFSET($B56,-($B56-1),MATCH(BP$6,$7:$7,)-1,1,1):OFFSET($B56,0,MATCH(BP$6,$7:$7,)-1,1,1))</f>
        <v>115050</v>
      </c>
      <c r="BQ56">
        <f ca="1">SUM(OFFSET($B56,-($B56-1),MATCH(BQ$6,$7:$7,)-1,1,1):OFFSET($B56,0,MATCH(BQ$6,$7:$7,)-1,1,1))</f>
        <v>5037</v>
      </c>
      <c r="BR56">
        <f ca="1">SUM(OFFSET($B56,-($B56-1),MATCH(BR$6,$7:$7,)-1,1,1):OFFSET($B56,0,MATCH(BR$6,$7:$7,)-1,1,1))</f>
        <v>221</v>
      </c>
      <c r="BS56">
        <f ca="1">SUM(OFFSET($B56,-($B56-1),MATCH(BS$6,$7:$7,)-1,1,1):OFFSET($B56,0,MATCH(BS$6,$7:$7,)-1,1,1))</f>
        <v>2232</v>
      </c>
      <c r="BT56">
        <f ca="1">SUM(OFFSET($B56,-($B56-1),MATCH(BT$6,$7:$7,)-1,1,1):OFFSET($B56,0,MATCH(BT$6,$7:$7,)-1,1,1))</f>
        <v>0</v>
      </c>
      <c r="BU56">
        <f ca="1">SUM(OFFSET($B56,-($B56-1),MATCH(BU$6,$7:$7,)-1,1,1):OFFSET($B56,0,MATCH(BU$6,$7:$7,)-1,1,1))</f>
        <v>0</v>
      </c>
      <c r="BV56">
        <f ca="1">SUM(OFFSET($B56,-($B56-1),MATCH(BV$6,$7:$7,)-1,1,1):OFFSET($B56,0,MATCH(BV$6,$7:$7,)-1,1,1))</f>
        <v>0</v>
      </c>
      <c r="BW56">
        <f ca="1">SUM(OFFSET($B56,-($B56-1),MATCH(BW$6,$7:$7,)-1,1,1):OFFSET($B56,0,MATCH(BW$6,$7:$7,)-1,1,1))</f>
        <v>0</v>
      </c>
      <c r="BX56">
        <f ca="1">SUM(OFFSET($B56,-($B56-1),MATCH(BX$6,$7:$7,)-1,1,1):OFFSET($B56,0,MATCH(BX$6,$7:$7,)-1,1,1))</f>
        <v>0</v>
      </c>
      <c r="BY56">
        <f ca="1">SUM(OFFSET($B56,-($B56-1),MATCH(BY$6,$7:$7,)-1,1,1):OFFSET($B56,0,MATCH(BY$6,$7:$7,)-1,1,1))</f>
        <v>0</v>
      </c>
      <c r="BZ56">
        <f ca="1">SUM(OFFSET($B56,-($B56-1),MATCH(BZ$6,$7:$7,)-1,1,1):OFFSET($B56,0,MATCH(BZ$6,$7:$7,)-1,1,1))</f>
        <v>0</v>
      </c>
      <c r="CA56">
        <f ca="1">SUM(OFFSET($B56,-($B56-1),MATCH(CA$6,$7:$7,)-1,1,1):OFFSET($B56,0,MATCH(CA$6,$7:$7,)-1,1,1))</f>
        <v>0</v>
      </c>
      <c r="CB56">
        <f ca="1">SUM(OFFSET($B56,-($B56-1),MATCH(CB$6,$7:$7,)-1,1,1):OFFSET($B56,0,MATCH(CB$6,$7:$7,)-1,1,1))</f>
        <v>0</v>
      </c>
      <c r="CC56">
        <f ca="1">SUM(OFFSET($B56,-($B56-1),MATCH(CC$6,$7:$7,)-1,1,1):OFFSET($B56,0,MATCH(CC$6,$7:$7,)-1,1,1))</f>
        <v>0</v>
      </c>
      <c r="CD56">
        <f ca="1">SUM(OFFSET($B56,-($B56-1),MATCH(CD$6,$7:$7,)-1,1,1):OFFSET($B56,0,MATCH(CD$6,$7:$7,)-1,1,1))</f>
        <v>0</v>
      </c>
      <c r="CE56">
        <f ca="1">SUM(OFFSET($B56,-($B56-1),MATCH(CE$6,$7:$7,)-1,1,1):OFFSET($B56,0,MATCH(CE$6,$7:$7,)-1,1,1))</f>
        <v>0</v>
      </c>
      <c r="CF56">
        <f ca="1">SUM(OFFSET($B56,-($B56-1),MATCH(CF$6,$7:$7,)-1,1,1):OFFSET($B56,0,MATCH(CF$6,$7:$7,)-1,1,1))</f>
        <v>0</v>
      </c>
      <c r="CG56">
        <f ca="1">SUM(OFFSET($B56,-($B56-1),MATCH(CG$6,$7:$7,)-1,1,1):OFFSET($B56,0,MATCH(CG$6,$7:$7,)-1,1,1))</f>
        <v>0</v>
      </c>
      <c r="CH56">
        <f ca="1">SUM(OFFSET($B56,-($B56-1),MATCH(CH$6,$7:$7,)-1,1,1):OFFSET($B56,0,MATCH(CH$6,$7:$7,)-1,1,1))</f>
        <v>0</v>
      </c>
      <c r="CJ56">
        <v>3496</v>
      </c>
      <c r="CK56" s="2">
        <v>2599</v>
      </c>
      <c r="CL56" s="2">
        <v>4669</v>
      </c>
      <c r="CM56" s="2">
        <v>92</v>
      </c>
      <c r="CN56" s="2">
        <v>713</v>
      </c>
      <c r="CO56" s="2">
        <f t="shared" si="31"/>
        <v>30480</v>
      </c>
      <c r="CP56" s="2">
        <f t="shared" si="30"/>
        <v>31965</v>
      </c>
      <c r="CQ56" s="2">
        <f t="shared" si="30"/>
        <v>67903</v>
      </c>
      <c r="CR56" s="2">
        <f t="shared" si="30"/>
        <v>1769</v>
      </c>
      <c r="CS56" s="2">
        <f t="shared" si="30"/>
        <v>7125</v>
      </c>
      <c r="CT56">
        <f ca="1">SUM(OFFSET($B56,-($B56-1),MATCH(CT$6,$7:$7,)-1,1,1):OFFSET($B56,0,MATCH(CT$6,$7:$7,)-1,1,1))</f>
        <v>16251</v>
      </c>
      <c r="CU56">
        <f ca="1">SUM(OFFSET($B56,-($B56-1),MATCH(CU$6,$7:$7,)-1,1,1):OFFSET($B56,0,MATCH(CU$6,$7:$7,)-1,1,1))</f>
        <v>36856</v>
      </c>
      <c r="CV56">
        <f ca="1">SUM(OFFSET($B56,-($B56-1),MATCH(CV$6,$7:$7,)-1,1,1):OFFSET($B56,0,MATCH(CV$6,$7:$7,)-1,1,1))</f>
        <v>1280</v>
      </c>
      <c r="CW56">
        <f ca="1">SUM(OFFSET($B56,-($B56-1),MATCH(CW$6,$7:$7,)-1,1,1):OFFSET($B56,0,MATCH(CW$6,$7:$7,)-1,1,1))</f>
        <v>3958</v>
      </c>
      <c r="CX56">
        <f ca="1">SUM(OFFSET($B56,-($B56-1),MATCH(CX$6,$7:$7,)-1,1,1):OFFSET($B56,0,MATCH(CX$6,$7:$7,)-1,1,1))</f>
        <v>243401</v>
      </c>
    </row>
    <row r="57" spans="2:102">
      <c r="B57" s="38">
        <f t="shared" si="29"/>
        <v>9</v>
      </c>
      <c r="C57" s="37">
        <v>40148</v>
      </c>
      <c r="D57" s="156">
        <v>60323</v>
      </c>
      <c r="E57" s="155">
        <v>248</v>
      </c>
      <c r="F57" s="155">
        <v>74944</v>
      </c>
      <c r="G57" s="155">
        <f t="shared" si="20"/>
        <v>622125</v>
      </c>
      <c r="H57" s="155">
        <f t="shared" si="21"/>
        <v>2789</v>
      </c>
      <c r="I57" s="155">
        <f t="shared" si="39"/>
        <v>816708</v>
      </c>
      <c r="J57" s="155">
        <f ca="1">SUM(OFFSET($B57,-($B57-1),MATCH(J$6,$7:$7,)-1,1,1):OFFSET($B57,0,MATCH(J$6,$7:$7,)-1,1,1))</f>
        <v>2054</v>
      </c>
      <c r="K57" s="155">
        <f ca="1">SUM(OFFSET($B57,-($B57-1),MATCH(K$6,$7:$7,)-1,1,1):OFFSET($B57,0,MATCH(K$6,$7:$7,)-1,1,1))</f>
        <v>599678</v>
      </c>
      <c r="L57" s="155">
        <f ca="1">SUM(OFFSET($B57,-($B57-1),MATCH(L$6,$7:$7,)-1,1,1):OFFSET($B57,0,MATCH(L$6,$7:$7,)-1,1,1))</f>
        <v>5559112</v>
      </c>
      <c r="M57" s="48">
        <v>375682</v>
      </c>
      <c r="N57">
        <v>3620</v>
      </c>
      <c r="O57">
        <v>481429</v>
      </c>
      <c r="P57">
        <f t="shared" si="23"/>
        <v>4479400</v>
      </c>
      <c r="Q57">
        <f t="shared" si="24"/>
        <v>45322</v>
      </c>
      <c r="R57">
        <f t="shared" si="25"/>
        <v>5887749</v>
      </c>
      <c r="S57">
        <f ca="1">SUM(OFFSET($B57,-($B57-1),MATCH(S$6,$7:$7,)-1,1,1):OFFSET($B57,0,MATCH(S$6,$7:$7,)-1,1,1))</f>
        <v>33531</v>
      </c>
      <c r="T57">
        <f ca="1">SUM(OFFSET($B57,-($B57-1),MATCH(T$6,$7:$7,)-1,1,1):OFFSET($B57,0,MATCH(T$6,$7:$7,)-1,1,1))</f>
        <v>4420992</v>
      </c>
      <c r="U57">
        <f ca="1">SUM(OFFSET($B57,-($B57-1),MATCH(U$6,$7:$7,)-1,1,1):OFFSET($B57,0,MATCH(U$6,$7:$7,)-1,1,1))</f>
        <v>40698416</v>
      </c>
      <c r="V57" s="48">
        <v>753</v>
      </c>
      <c r="W57">
        <v>17112</v>
      </c>
      <c r="X57">
        <v>2188</v>
      </c>
      <c r="Y57">
        <v>10593</v>
      </c>
      <c r="Z57">
        <v>1061</v>
      </c>
      <c r="AA57">
        <v>0</v>
      </c>
      <c r="AB57">
        <v>607</v>
      </c>
      <c r="AR57" s="2">
        <f t="shared" si="32"/>
        <v>5490</v>
      </c>
      <c r="AS57" s="2">
        <f t="shared" si="33"/>
        <v>110053</v>
      </c>
      <c r="AT57" s="2">
        <f t="shared" si="34"/>
        <v>15426</v>
      </c>
      <c r="AU57" s="2">
        <f t="shared" si="35"/>
        <v>166511</v>
      </c>
      <c r="AV57" s="2">
        <f t="shared" si="36"/>
        <v>8442</v>
      </c>
      <c r="AW57" s="2">
        <f t="shared" si="37"/>
        <v>222</v>
      </c>
      <c r="AX57" s="2">
        <f t="shared" si="38"/>
        <v>4151</v>
      </c>
      <c r="AY57" s="2"/>
      <c r="AZ57" s="2"/>
      <c r="BA57" s="2"/>
      <c r="BB57" s="2"/>
      <c r="BC57" s="2"/>
      <c r="BD57" s="2"/>
      <c r="BE57" s="2"/>
      <c r="BF57" s="2"/>
      <c r="BG57" s="2"/>
      <c r="BH57" s="2"/>
      <c r="BI57" s="2"/>
      <c r="BJ57" s="2"/>
      <c r="BK57" s="2"/>
      <c r="BL57" s="2"/>
      <c r="BM57" s="2"/>
      <c r="BN57">
        <f ca="1">SUM(OFFSET($B57,-($B57-1),MATCH(BN$6,$7:$7,)-1,1,1):OFFSET($B57,0,MATCH(BN$6,$7:$7,)-1,1,1))</f>
        <v>81312</v>
      </c>
      <c r="BO57">
        <f ca="1">SUM(OFFSET($B57,-($B57-1),MATCH(BO$6,$7:$7,)-1,1,1):OFFSET($B57,0,MATCH(BO$6,$7:$7,)-1,1,1))</f>
        <v>9033</v>
      </c>
      <c r="BP57">
        <f ca="1">SUM(OFFSET($B57,-($B57-1),MATCH(BP$6,$7:$7,)-1,1,1):OFFSET($B57,0,MATCH(BP$6,$7:$7,)-1,1,1))</f>
        <v>125643</v>
      </c>
      <c r="BQ57">
        <f ca="1">SUM(OFFSET($B57,-($B57-1),MATCH(BQ$6,$7:$7,)-1,1,1):OFFSET($B57,0,MATCH(BQ$6,$7:$7,)-1,1,1))</f>
        <v>6098</v>
      </c>
      <c r="BR57">
        <f ca="1">SUM(OFFSET($B57,-($B57-1),MATCH(BR$6,$7:$7,)-1,1,1):OFFSET($B57,0,MATCH(BR$6,$7:$7,)-1,1,1))</f>
        <v>221</v>
      </c>
      <c r="BS57">
        <f ca="1">SUM(OFFSET($B57,-($B57-1),MATCH(BS$6,$7:$7,)-1,1,1):OFFSET($B57,0,MATCH(BS$6,$7:$7,)-1,1,1))</f>
        <v>2839</v>
      </c>
      <c r="BT57">
        <f ca="1">SUM(OFFSET($B57,-($B57-1),MATCH(BT$6,$7:$7,)-1,1,1):OFFSET($B57,0,MATCH(BT$6,$7:$7,)-1,1,1))</f>
        <v>0</v>
      </c>
      <c r="BU57">
        <f ca="1">SUM(OFFSET($B57,-($B57-1),MATCH(BU$6,$7:$7,)-1,1,1):OFFSET($B57,0,MATCH(BU$6,$7:$7,)-1,1,1))</f>
        <v>0</v>
      </c>
      <c r="BV57">
        <f ca="1">SUM(OFFSET($B57,-($B57-1),MATCH(BV$6,$7:$7,)-1,1,1):OFFSET($B57,0,MATCH(BV$6,$7:$7,)-1,1,1))</f>
        <v>0</v>
      </c>
      <c r="BW57">
        <f ca="1">SUM(OFFSET($B57,-($B57-1),MATCH(BW$6,$7:$7,)-1,1,1):OFFSET($B57,0,MATCH(BW$6,$7:$7,)-1,1,1))</f>
        <v>0</v>
      </c>
      <c r="BX57">
        <f ca="1">SUM(OFFSET($B57,-($B57-1),MATCH(BX$6,$7:$7,)-1,1,1):OFFSET($B57,0,MATCH(BX$6,$7:$7,)-1,1,1))</f>
        <v>0</v>
      </c>
      <c r="BY57">
        <f ca="1">SUM(OFFSET($B57,-($B57-1),MATCH(BY$6,$7:$7,)-1,1,1):OFFSET($B57,0,MATCH(BY$6,$7:$7,)-1,1,1))</f>
        <v>0</v>
      </c>
      <c r="BZ57">
        <f ca="1">SUM(OFFSET($B57,-($B57-1),MATCH(BZ$6,$7:$7,)-1,1,1):OFFSET($B57,0,MATCH(BZ$6,$7:$7,)-1,1,1))</f>
        <v>0</v>
      </c>
      <c r="CA57">
        <f ca="1">SUM(OFFSET($B57,-($B57-1),MATCH(CA$6,$7:$7,)-1,1,1):OFFSET($B57,0,MATCH(CA$6,$7:$7,)-1,1,1))</f>
        <v>0</v>
      </c>
      <c r="CB57">
        <f ca="1">SUM(OFFSET($B57,-($B57-1),MATCH(CB$6,$7:$7,)-1,1,1):OFFSET($B57,0,MATCH(CB$6,$7:$7,)-1,1,1))</f>
        <v>0</v>
      </c>
      <c r="CC57">
        <f ca="1">SUM(OFFSET($B57,-($B57-1),MATCH(CC$6,$7:$7,)-1,1,1):OFFSET($B57,0,MATCH(CC$6,$7:$7,)-1,1,1))</f>
        <v>0</v>
      </c>
      <c r="CD57">
        <f ca="1">SUM(OFFSET($B57,-($B57-1),MATCH(CD$6,$7:$7,)-1,1,1):OFFSET($B57,0,MATCH(CD$6,$7:$7,)-1,1,1))</f>
        <v>0</v>
      </c>
      <c r="CE57">
        <f ca="1">SUM(OFFSET($B57,-($B57-1),MATCH(CE$6,$7:$7,)-1,1,1):OFFSET($B57,0,MATCH(CE$6,$7:$7,)-1,1,1))</f>
        <v>0</v>
      </c>
      <c r="CF57">
        <f ca="1">SUM(OFFSET($B57,-($B57-1),MATCH(CF$6,$7:$7,)-1,1,1):OFFSET($B57,0,MATCH(CF$6,$7:$7,)-1,1,1))</f>
        <v>0</v>
      </c>
      <c r="CG57">
        <f ca="1">SUM(OFFSET($B57,-($B57-1),MATCH(CG$6,$7:$7,)-1,1,1):OFFSET($B57,0,MATCH(CG$6,$7:$7,)-1,1,1))</f>
        <v>0</v>
      </c>
      <c r="CH57">
        <f ca="1">SUM(OFFSET($B57,-($B57-1),MATCH(CH$6,$7:$7,)-1,1,1):OFFSET($B57,0,MATCH(CH$6,$7:$7,)-1,1,1))</f>
        <v>0</v>
      </c>
      <c r="CJ57">
        <v>2079</v>
      </c>
      <c r="CK57" s="2">
        <v>6480</v>
      </c>
      <c r="CL57" s="2">
        <v>12123</v>
      </c>
      <c r="CM57" s="2">
        <v>135</v>
      </c>
      <c r="CN57" s="2">
        <v>783</v>
      </c>
      <c r="CO57" s="2">
        <f t="shared" si="31"/>
        <v>31101</v>
      </c>
      <c r="CP57" s="2">
        <f t="shared" si="30"/>
        <v>33288</v>
      </c>
      <c r="CQ57" s="2">
        <f t="shared" si="30"/>
        <v>68740</v>
      </c>
      <c r="CR57" s="2">
        <f t="shared" si="30"/>
        <v>1850</v>
      </c>
      <c r="CS57" s="2">
        <f t="shared" si="30"/>
        <v>6909</v>
      </c>
      <c r="CT57">
        <f ca="1">SUM(OFFSET($B57,-($B57-1),MATCH(CT$6,$7:$7,)-1,1,1):OFFSET($B57,0,MATCH(CT$6,$7:$7,)-1,1,1))</f>
        <v>22731</v>
      </c>
      <c r="CU57">
        <f ca="1">SUM(OFFSET($B57,-($B57-1),MATCH(CU$6,$7:$7,)-1,1,1):OFFSET($B57,0,MATCH(CU$6,$7:$7,)-1,1,1))</f>
        <v>48979</v>
      </c>
      <c r="CV57">
        <f ca="1">SUM(OFFSET($B57,-($B57-1),MATCH(CV$6,$7:$7,)-1,1,1):OFFSET($B57,0,MATCH(CV$6,$7:$7,)-1,1,1))</f>
        <v>1415</v>
      </c>
      <c r="CW57">
        <f ca="1">SUM(OFFSET($B57,-($B57-1),MATCH(CW$6,$7:$7,)-1,1,1):OFFSET($B57,0,MATCH(CW$6,$7:$7,)-1,1,1))</f>
        <v>4741</v>
      </c>
      <c r="CX57">
        <f ca="1">SUM(OFFSET($B57,-($B57-1),MATCH(CX$6,$7:$7,)-1,1,1):OFFSET($B57,0,MATCH(CX$6,$7:$7,)-1,1,1))</f>
        <v>274502</v>
      </c>
    </row>
    <row r="58" spans="2:102">
      <c r="B58" s="38">
        <f t="shared" si="29"/>
        <v>10</v>
      </c>
      <c r="C58" s="37">
        <v>40179</v>
      </c>
      <c r="D58" s="156">
        <v>62211</v>
      </c>
      <c r="E58" s="155">
        <v>251</v>
      </c>
      <c r="F58" s="155">
        <v>76066</v>
      </c>
      <c r="G58" s="155">
        <f t="shared" si="20"/>
        <v>624264</v>
      </c>
      <c r="H58" s="155">
        <f t="shared" si="21"/>
        <v>2782</v>
      </c>
      <c r="I58" s="155">
        <f t="shared" si="39"/>
        <v>816802</v>
      </c>
      <c r="J58" s="155">
        <f ca="1">SUM(OFFSET($B58,-($B58-1),MATCH(J$6,$7:$7,)-1,1,1):OFFSET($B58,0,MATCH(J$6,$7:$7,)-1,1,1))</f>
        <v>2305</v>
      </c>
      <c r="K58" s="155">
        <f ca="1">SUM(OFFSET($B58,-($B58-1),MATCH(K$6,$7:$7,)-1,1,1):OFFSET($B58,0,MATCH(K$6,$7:$7,)-1,1,1))</f>
        <v>675744</v>
      </c>
      <c r="L58" s="155">
        <f ca="1">SUM(OFFSET($B58,-($B58-1),MATCH(L$6,$7:$7,)-1,1,1):OFFSET($B58,0,MATCH(L$6,$7:$7,)-1,1,1))</f>
        <v>6183376</v>
      </c>
      <c r="M58" s="48">
        <v>342010</v>
      </c>
      <c r="N58">
        <v>3209</v>
      </c>
      <c r="O58">
        <v>426203</v>
      </c>
      <c r="P58">
        <f t="shared" si="23"/>
        <v>4484058</v>
      </c>
      <c r="Q58">
        <f t="shared" si="24"/>
        <v>44922</v>
      </c>
      <c r="R58">
        <f t="shared" si="25"/>
        <v>5847165</v>
      </c>
      <c r="S58">
        <f ca="1">SUM(OFFSET($B58,-($B58-1),MATCH(S$6,$7:$7,)-1,1,1):OFFSET($B58,0,MATCH(S$6,$7:$7,)-1,1,1))</f>
        <v>36740</v>
      </c>
      <c r="T58">
        <f ca="1">SUM(OFFSET($B58,-($B58-1),MATCH(T$6,$7:$7,)-1,1,1):OFFSET($B58,0,MATCH(T$6,$7:$7,)-1,1,1))</f>
        <v>4847195</v>
      </c>
      <c r="U58">
        <f ca="1">SUM(OFFSET($B58,-($B58-1),MATCH(U$6,$7:$7,)-1,1,1):OFFSET($B58,0,MATCH(U$6,$7:$7,)-1,1,1))</f>
        <v>45182474</v>
      </c>
      <c r="V58" s="48">
        <v>449</v>
      </c>
      <c r="W58">
        <v>9441</v>
      </c>
      <c r="X58">
        <v>1814</v>
      </c>
      <c r="Y58">
        <v>16106</v>
      </c>
      <c r="Z58">
        <v>743</v>
      </c>
      <c r="AA58">
        <v>5</v>
      </c>
      <c r="AB58">
        <v>823</v>
      </c>
      <c r="AR58" s="2">
        <f t="shared" si="32"/>
        <v>5608</v>
      </c>
      <c r="AS58" s="2">
        <f t="shared" si="33"/>
        <v>110997</v>
      </c>
      <c r="AT58" s="2">
        <f t="shared" si="34"/>
        <v>15293</v>
      </c>
      <c r="AU58" s="2">
        <f t="shared" si="35"/>
        <v>165361</v>
      </c>
      <c r="AV58" s="2">
        <f t="shared" si="36"/>
        <v>8588</v>
      </c>
      <c r="AW58" s="2">
        <f t="shared" si="37"/>
        <v>227</v>
      </c>
      <c r="AX58" s="2">
        <f t="shared" si="38"/>
        <v>4628</v>
      </c>
      <c r="AY58" s="2"/>
      <c r="AZ58" s="2"/>
      <c r="BA58" s="2"/>
      <c r="BB58" s="2"/>
      <c r="BC58" s="2"/>
      <c r="BD58" s="2"/>
      <c r="BE58" s="2"/>
      <c r="BF58" s="2"/>
      <c r="BG58" s="2"/>
      <c r="BH58" s="2"/>
      <c r="BI58" s="2"/>
      <c r="BJ58" s="2"/>
      <c r="BK58" s="2"/>
      <c r="BL58" s="2"/>
      <c r="BM58" s="2"/>
      <c r="BN58">
        <f ca="1">SUM(OFFSET($B58,-($B58-1),MATCH(BN$6,$7:$7,)-1,1,1):OFFSET($B58,0,MATCH(BN$6,$7:$7,)-1,1,1))</f>
        <v>90753</v>
      </c>
      <c r="BO58">
        <f ca="1">SUM(OFFSET($B58,-($B58-1),MATCH(BO$6,$7:$7,)-1,1,1):OFFSET($B58,0,MATCH(BO$6,$7:$7,)-1,1,1))</f>
        <v>10847</v>
      </c>
      <c r="BP58">
        <f ca="1">SUM(OFFSET($B58,-($B58-1),MATCH(BP$6,$7:$7,)-1,1,1):OFFSET($B58,0,MATCH(BP$6,$7:$7,)-1,1,1))</f>
        <v>141749</v>
      </c>
      <c r="BQ58">
        <f ca="1">SUM(OFFSET($B58,-($B58-1),MATCH(BQ$6,$7:$7,)-1,1,1):OFFSET($B58,0,MATCH(BQ$6,$7:$7,)-1,1,1))</f>
        <v>6841</v>
      </c>
      <c r="BR58">
        <f ca="1">SUM(OFFSET($B58,-($B58-1),MATCH(BR$6,$7:$7,)-1,1,1):OFFSET($B58,0,MATCH(BR$6,$7:$7,)-1,1,1))</f>
        <v>226</v>
      </c>
      <c r="BS58">
        <f ca="1">SUM(OFFSET($B58,-($B58-1),MATCH(BS$6,$7:$7,)-1,1,1):OFFSET($B58,0,MATCH(BS$6,$7:$7,)-1,1,1))</f>
        <v>3662</v>
      </c>
      <c r="BT58">
        <f ca="1">SUM(OFFSET($B58,-($B58-1),MATCH(BT$6,$7:$7,)-1,1,1):OFFSET($B58,0,MATCH(BT$6,$7:$7,)-1,1,1))</f>
        <v>0</v>
      </c>
      <c r="BU58">
        <f ca="1">SUM(OFFSET($B58,-($B58-1),MATCH(BU$6,$7:$7,)-1,1,1):OFFSET($B58,0,MATCH(BU$6,$7:$7,)-1,1,1))</f>
        <v>0</v>
      </c>
      <c r="BV58">
        <f ca="1">SUM(OFFSET($B58,-($B58-1),MATCH(BV$6,$7:$7,)-1,1,1):OFFSET($B58,0,MATCH(BV$6,$7:$7,)-1,1,1))</f>
        <v>0</v>
      </c>
      <c r="BW58">
        <f ca="1">SUM(OFFSET($B58,-($B58-1),MATCH(BW$6,$7:$7,)-1,1,1):OFFSET($B58,0,MATCH(BW$6,$7:$7,)-1,1,1))</f>
        <v>0</v>
      </c>
      <c r="BX58">
        <f ca="1">SUM(OFFSET($B58,-($B58-1),MATCH(BX$6,$7:$7,)-1,1,1):OFFSET($B58,0,MATCH(BX$6,$7:$7,)-1,1,1))</f>
        <v>0</v>
      </c>
      <c r="BY58">
        <f ca="1">SUM(OFFSET($B58,-($B58-1),MATCH(BY$6,$7:$7,)-1,1,1):OFFSET($B58,0,MATCH(BY$6,$7:$7,)-1,1,1))</f>
        <v>0</v>
      </c>
      <c r="BZ58">
        <f ca="1">SUM(OFFSET($B58,-($B58-1),MATCH(BZ$6,$7:$7,)-1,1,1):OFFSET($B58,0,MATCH(BZ$6,$7:$7,)-1,1,1))</f>
        <v>0</v>
      </c>
      <c r="CA58">
        <f ca="1">SUM(OFFSET($B58,-($B58-1),MATCH(CA$6,$7:$7,)-1,1,1):OFFSET($B58,0,MATCH(CA$6,$7:$7,)-1,1,1))</f>
        <v>0</v>
      </c>
      <c r="CB58">
        <f ca="1">SUM(OFFSET($B58,-($B58-1),MATCH(CB$6,$7:$7,)-1,1,1):OFFSET($B58,0,MATCH(CB$6,$7:$7,)-1,1,1))</f>
        <v>0</v>
      </c>
      <c r="CC58">
        <f ca="1">SUM(OFFSET($B58,-($B58-1),MATCH(CC$6,$7:$7,)-1,1,1):OFFSET($B58,0,MATCH(CC$6,$7:$7,)-1,1,1))</f>
        <v>0</v>
      </c>
      <c r="CD58">
        <f ca="1">SUM(OFFSET($B58,-($B58-1),MATCH(CD$6,$7:$7,)-1,1,1):OFFSET($B58,0,MATCH(CD$6,$7:$7,)-1,1,1))</f>
        <v>0</v>
      </c>
      <c r="CE58">
        <f ca="1">SUM(OFFSET($B58,-($B58-1),MATCH(CE$6,$7:$7,)-1,1,1):OFFSET($B58,0,MATCH(CE$6,$7:$7,)-1,1,1))</f>
        <v>0</v>
      </c>
      <c r="CF58">
        <f ca="1">SUM(OFFSET($B58,-($B58-1),MATCH(CF$6,$7:$7,)-1,1,1):OFFSET($B58,0,MATCH(CF$6,$7:$7,)-1,1,1))</f>
        <v>0</v>
      </c>
      <c r="CG58">
        <f ca="1">SUM(OFFSET($B58,-($B58-1),MATCH(CG$6,$7:$7,)-1,1,1):OFFSET($B58,0,MATCH(CG$6,$7:$7,)-1,1,1))</f>
        <v>0</v>
      </c>
      <c r="CH58">
        <f ca="1">SUM(OFFSET($B58,-($B58-1),MATCH(CH$6,$7:$7,)-1,1,1):OFFSET($B58,0,MATCH(CH$6,$7:$7,)-1,1,1))</f>
        <v>0</v>
      </c>
      <c r="CJ58">
        <v>2001</v>
      </c>
      <c r="CK58" s="2">
        <v>3915</v>
      </c>
      <c r="CL58" s="2">
        <v>6322</v>
      </c>
      <c r="CM58" s="2">
        <v>87</v>
      </c>
      <c r="CN58" s="2">
        <v>609</v>
      </c>
      <c r="CO58" s="2">
        <f t="shared" si="31"/>
        <v>31702</v>
      </c>
      <c r="CP58" s="2">
        <f t="shared" si="30"/>
        <v>33395</v>
      </c>
      <c r="CQ58" s="2">
        <f t="shared" si="30"/>
        <v>69602</v>
      </c>
      <c r="CR58" s="2">
        <f t="shared" si="30"/>
        <v>1853</v>
      </c>
      <c r="CS58" s="2">
        <f t="shared" si="30"/>
        <v>6706</v>
      </c>
      <c r="CT58">
        <f ca="1">SUM(OFFSET($B58,-($B58-1),MATCH(CT$6,$7:$7,)-1,1,1):OFFSET($B58,0,MATCH(CT$6,$7:$7,)-1,1,1))</f>
        <v>26646</v>
      </c>
      <c r="CU58">
        <f ca="1">SUM(OFFSET($B58,-($B58-1),MATCH(CU$6,$7:$7,)-1,1,1):OFFSET($B58,0,MATCH(CU$6,$7:$7,)-1,1,1))</f>
        <v>55301</v>
      </c>
      <c r="CV58">
        <f ca="1">SUM(OFFSET($B58,-($B58-1),MATCH(CV$6,$7:$7,)-1,1,1):OFFSET($B58,0,MATCH(CV$6,$7:$7,)-1,1,1))</f>
        <v>1502</v>
      </c>
      <c r="CW58">
        <f ca="1">SUM(OFFSET($B58,-($B58-1),MATCH(CW$6,$7:$7,)-1,1,1):OFFSET($B58,0,MATCH(CW$6,$7:$7,)-1,1,1))</f>
        <v>5350</v>
      </c>
      <c r="CX58">
        <f ca="1">SUM(OFFSET($B58,-($B58-1),MATCH(CX$6,$7:$7,)-1,1,1):OFFSET($B58,0,MATCH(CX$6,$7:$7,)-1,1,1))</f>
        <v>306204</v>
      </c>
    </row>
    <row r="59" spans="2:102">
      <c r="B59" s="38">
        <f t="shared" si="29"/>
        <v>11</v>
      </c>
      <c r="C59" s="37">
        <v>40210</v>
      </c>
      <c r="D59" s="156">
        <v>49870</v>
      </c>
      <c r="E59" s="155">
        <v>218</v>
      </c>
      <c r="F59" s="155">
        <v>64544</v>
      </c>
      <c r="G59" s="155">
        <f t="shared" si="20"/>
        <v>624023</v>
      </c>
      <c r="H59" s="155">
        <f t="shared" si="21"/>
        <v>2772</v>
      </c>
      <c r="I59" s="155">
        <f t="shared" si="39"/>
        <v>813526</v>
      </c>
      <c r="J59" s="155">
        <f ca="1">SUM(OFFSET($B59,-($B59-1),MATCH(J$6,$7:$7,)-1,1,1):OFFSET($B59,0,MATCH(J$6,$7:$7,)-1,1,1))</f>
        <v>2523</v>
      </c>
      <c r="K59" s="155">
        <f ca="1">SUM(OFFSET($B59,-($B59-1),MATCH(K$6,$7:$7,)-1,1,1):OFFSET($B59,0,MATCH(K$6,$7:$7,)-1,1,1))</f>
        <v>740288</v>
      </c>
      <c r="L59" s="155">
        <f ca="1">SUM(OFFSET($B59,-($B59-1),MATCH(L$6,$7:$7,)-1,1,1):OFFSET($B59,0,MATCH(L$6,$7:$7,)-1,1,1))</f>
        <v>6807399</v>
      </c>
      <c r="M59" s="48">
        <v>370608</v>
      </c>
      <c r="N59">
        <v>3528</v>
      </c>
      <c r="O59">
        <v>459774</v>
      </c>
      <c r="P59">
        <f t="shared" si="23"/>
        <v>4492747</v>
      </c>
      <c r="Q59">
        <f t="shared" si="24"/>
        <v>44334</v>
      </c>
      <c r="R59">
        <f t="shared" si="25"/>
        <v>5837361</v>
      </c>
      <c r="S59">
        <f ca="1">SUM(OFFSET($B59,-($B59-1),MATCH(S$6,$7:$7,)-1,1,1):OFFSET($B59,0,MATCH(S$6,$7:$7,)-1,1,1))</f>
        <v>40268</v>
      </c>
      <c r="T59">
        <f ca="1">SUM(OFFSET($B59,-($B59-1),MATCH(T$6,$7:$7,)-1,1,1):OFFSET($B59,0,MATCH(T$6,$7:$7,)-1,1,1))</f>
        <v>5306969</v>
      </c>
      <c r="U59">
        <f ca="1">SUM(OFFSET($B59,-($B59-1),MATCH(U$6,$7:$7,)-1,1,1):OFFSET($B59,0,MATCH(U$6,$7:$7,)-1,1,1))</f>
        <v>49675221</v>
      </c>
      <c r="V59" s="48">
        <v>564</v>
      </c>
      <c r="W59">
        <v>10386</v>
      </c>
      <c r="X59">
        <v>2316</v>
      </c>
      <c r="Y59">
        <v>10360</v>
      </c>
      <c r="Z59">
        <v>765</v>
      </c>
      <c r="AA59">
        <v>1</v>
      </c>
      <c r="AB59">
        <v>567</v>
      </c>
      <c r="AR59" s="2">
        <f t="shared" si="32"/>
        <v>5411</v>
      </c>
      <c r="AS59" s="2">
        <f t="shared" si="33"/>
        <v>110983</v>
      </c>
      <c r="AT59" s="2">
        <f t="shared" si="34"/>
        <v>14906</v>
      </c>
      <c r="AU59" s="2">
        <f t="shared" si="35"/>
        <v>164875</v>
      </c>
      <c r="AV59" s="2">
        <f t="shared" si="36"/>
        <v>8231</v>
      </c>
      <c r="AW59" s="2">
        <f t="shared" si="37"/>
        <v>227</v>
      </c>
      <c r="AX59" s="2">
        <f t="shared" si="38"/>
        <v>4703</v>
      </c>
      <c r="AY59" s="2"/>
      <c r="AZ59" s="2"/>
      <c r="BA59" s="2"/>
      <c r="BB59" s="2"/>
      <c r="BC59" s="2"/>
      <c r="BD59" s="2"/>
      <c r="BE59" s="2"/>
      <c r="BF59" s="2"/>
      <c r="BG59" s="2"/>
      <c r="BH59" s="2"/>
      <c r="BI59" s="2"/>
      <c r="BJ59" s="2"/>
      <c r="BK59" s="2"/>
      <c r="BL59" s="2"/>
      <c r="BM59" s="2"/>
      <c r="BN59">
        <f ca="1">SUM(OFFSET($B59,-($B59-1),MATCH(BN$6,$7:$7,)-1,1,1):OFFSET($B59,0,MATCH(BN$6,$7:$7,)-1,1,1))</f>
        <v>101139</v>
      </c>
      <c r="BO59">
        <f ca="1">SUM(OFFSET($B59,-($B59-1),MATCH(BO$6,$7:$7,)-1,1,1):OFFSET($B59,0,MATCH(BO$6,$7:$7,)-1,1,1))</f>
        <v>13163</v>
      </c>
      <c r="BP59">
        <f ca="1">SUM(OFFSET($B59,-($B59-1),MATCH(BP$6,$7:$7,)-1,1,1):OFFSET($B59,0,MATCH(BP$6,$7:$7,)-1,1,1))</f>
        <v>152109</v>
      </c>
      <c r="BQ59">
        <f ca="1">SUM(OFFSET($B59,-($B59-1),MATCH(BQ$6,$7:$7,)-1,1,1):OFFSET($B59,0,MATCH(BQ$6,$7:$7,)-1,1,1))</f>
        <v>7606</v>
      </c>
      <c r="BR59">
        <f ca="1">SUM(OFFSET($B59,-($B59-1),MATCH(BR$6,$7:$7,)-1,1,1):OFFSET($B59,0,MATCH(BR$6,$7:$7,)-1,1,1))</f>
        <v>227</v>
      </c>
      <c r="BS59">
        <f ca="1">SUM(OFFSET($B59,-($B59-1),MATCH(BS$6,$7:$7,)-1,1,1):OFFSET($B59,0,MATCH(BS$6,$7:$7,)-1,1,1))</f>
        <v>4229</v>
      </c>
      <c r="BT59">
        <f ca="1">SUM(OFFSET($B59,-($B59-1),MATCH(BT$6,$7:$7,)-1,1,1):OFFSET($B59,0,MATCH(BT$6,$7:$7,)-1,1,1))</f>
        <v>0</v>
      </c>
      <c r="BU59">
        <f ca="1">SUM(OFFSET($B59,-($B59-1),MATCH(BU$6,$7:$7,)-1,1,1):OFFSET($B59,0,MATCH(BU$6,$7:$7,)-1,1,1))</f>
        <v>0</v>
      </c>
      <c r="BV59">
        <f ca="1">SUM(OFFSET($B59,-($B59-1),MATCH(BV$6,$7:$7,)-1,1,1):OFFSET($B59,0,MATCH(BV$6,$7:$7,)-1,1,1))</f>
        <v>0</v>
      </c>
      <c r="BW59">
        <f ca="1">SUM(OFFSET($B59,-($B59-1),MATCH(BW$6,$7:$7,)-1,1,1):OFFSET($B59,0,MATCH(BW$6,$7:$7,)-1,1,1))</f>
        <v>0</v>
      </c>
      <c r="BX59">
        <f ca="1">SUM(OFFSET($B59,-($B59-1),MATCH(BX$6,$7:$7,)-1,1,1):OFFSET($B59,0,MATCH(BX$6,$7:$7,)-1,1,1))</f>
        <v>0</v>
      </c>
      <c r="BY59">
        <f ca="1">SUM(OFFSET($B59,-($B59-1),MATCH(BY$6,$7:$7,)-1,1,1):OFFSET($B59,0,MATCH(BY$6,$7:$7,)-1,1,1))</f>
        <v>0</v>
      </c>
      <c r="BZ59">
        <f ca="1">SUM(OFFSET($B59,-($B59-1),MATCH(BZ$6,$7:$7,)-1,1,1):OFFSET($B59,0,MATCH(BZ$6,$7:$7,)-1,1,1))</f>
        <v>0</v>
      </c>
      <c r="CA59">
        <f ca="1">SUM(OFFSET($B59,-($B59-1),MATCH(CA$6,$7:$7,)-1,1,1):OFFSET($B59,0,MATCH(CA$6,$7:$7,)-1,1,1))</f>
        <v>0</v>
      </c>
      <c r="CB59">
        <f ca="1">SUM(OFFSET($B59,-($B59-1),MATCH(CB$6,$7:$7,)-1,1,1):OFFSET($B59,0,MATCH(CB$6,$7:$7,)-1,1,1))</f>
        <v>0</v>
      </c>
      <c r="CC59">
        <f ca="1">SUM(OFFSET($B59,-($B59-1),MATCH(CC$6,$7:$7,)-1,1,1):OFFSET($B59,0,MATCH(CC$6,$7:$7,)-1,1,1))</f>
        <v>0</v>
      </c>
      <c r="CD59">
        <f ca="1">SUM(OFFSET($B59,-($B59-1),MATCH(CD$6,$7:$7,)-1,1,1):OFFSET($B59,0,MATCH(CD$6,$7:$7,)-1,1,1))</f>
        <v>0</v>
      </c>
      <c r="CE59">
        <f ca="1">SUM(OFFSET($B59,-($B59-1),MATCH(CE$6,$7:$7,)-1,1,1):OFFSET($B59,0,MATCH(CE$6,$7:$7,)-1,1,1))</f>
        <v>0</v>
      </c>
      <c r="CF59">
        <f ca="1">SUM(OFFSET($B59,-($B59-1),MATCH(CF$6,$7:$7,)-1,1,1):OFFSET($B59,0,MATCH(CF$6,$7:$7,)-1,1,1))</f>
        <v>0</v>
      </c>
      <c r="CG59">
        <f ca="1">SUM(OFFSET($B59,-($B59-1),MATCH(CG$6,$7:$7,)-1,1,1):OFFSET($B59,0,MATCH(CG$6,$7:$7,)-1,1,1))</f>
        <v>0</v>
      </c>
      <c r="CH59">
        <f ca="1">SUM(OFFSET($B59,-($B59-1),MATCH(CH$6,$7:$7,)-1,1,1):OFFSET($B59,0,MATCH(CH$6,$7:$7,)-1,1,1))</f>
        <v>0</v>
      </c>
      <c r="CJ59">
        <v>3125</v>
      </c>
      <c r="CK59" s="2">
        <v>3625</v>
      </c>
      <c r="CL59" s="2">
        <v>6675</v>
      </c>
      <c r="CM59" s="2">
        <v>175</v>
      </c>
      <c r="CN59" s="2">
        <v>725</v>
      </c>
      <c r="CO59" s="2">
        <f t="shared" si="31"/>
        <v>32113</v>
      </c>
      <c r="CP59" s="2">
        <f t="shared" si="30"/>
        <v>33271</v>
      </c>
      <c r="CQ59" s="2">
        <f t="shared" si="30"/>
        <v>68480</v>
      </c>
      <c r="CR59" s="2">
        <f t="shared" si="30"/>
        <v>1821</v>
      </c>
      <c r="CS59" s="2">
        <f t="shared" si="30"/>
        <v>6603</v>
      </c>
      <c r="CT59">
        <f ca="1">SUM(OFFSET($B59,-($B59-1),MATCH(CT$6,$7:$7,)-1,1,1):OFFSET($B59,0,MATCH(CT$6,$7:$7,)-1,1,1))</f>
        <v>30271</v>
      </c>
      <c r="CU59">
        <f ca="1">SUM(OFFSET($B59,-($B59-1),MATCH(CU$6,$7:$7,)-1,1,1):OFFSET($B59,0,MATCH(CU$6,$7:$7,)-1,1,1))</f>
        <v>61976</v>
      </c>
      <c r="CV59">
        <f ca="1">SUM(OFFSET($B59,-($B59-1),MATCH(CV$6,$7:$7,)-1,1,1):OFFSET($B59,0,MATCH(CV$6,$7:$7,)-1,1,1))</f>
        <v>1677</v>
      </c>
      <c r="CW59">
        <f ca="1">SUM(OFFSET($B59,-($B59-1),MATCH(CW$6,$7:$7,)-1,1,1):OFFSET($B59,0,MATCH(CW$6,$7:$7,)-1,1,1))</f>
        <v>6075</v>
      </c>
      <c r="CX59">
        <f ca="1">SUM(OFFSET($B59,-($B59-1),MATCH(CX$6,$7:$7,)-1,1,1):OFFSET($B59,0,MATCH(CX$6,$7:$7,)-1,1,1))</f>
        <v>338317</v>
      </c>
    </row>
    <row r="60" spans="2:102">
      <c r="B60" s="38">
        <f t="shared" si="29"/>
        <v>12</v>
      </c>
      <c r="C60" s="37">
        <v>40238</v>
      </c>
      <c r="D60" s="156">
        <v>56463</v>
      </c>
      <c r="E60" s="155">
        <v>238</v>
      </c>
      <c r="F60" s="155">
        <v>72208</v>
      </c>
      <c r="G60" s="155">
        <f t="shared" si="20"/>
        <v>626646</v>
      </c>
      <c r="H60" s="155">
        <f t="shared" si="21"/>
        <v>2761</v>
      </c>
      <c r="I60" s="155">
        <f t="shared" si="39"/>
        <v>812496</v>
      </c>
      <c r="J60" s="155">
        <f ca="1">SUM(OFFSET($B60,-($B60-1),MATCH(J$6,$7:$7,)-1,1,1):OFFSET($B60,0,MATCH(J$6,$7:$7,)-1,1,1))</f>
        <v>2761</v>
      </c>
      <c r="K60" s="155">
        <f ca="1">SUM(OFFSET($B60,-($B60-1),MATCH(K$6,$7:$7,)-1,1,1):OFFSET($B60,0,MATCH(K$6,$7:$7,)-1,1,1))</f>
        <v>812496</v>
      </c>
      <c r="L60" s="155">
        <f ca="1">SUM(OFFSET($B60,-($B60-1),MATCH(L$6,$7:$7,)-1,1,1):OFFSET($B60,0,MATCH(L$6,$7:$7,)-1,1,1))</f>
        <v>7434045</v>
      </c>
      <c r="M60" s="48">
        <v>406722</v>
      </c>
      <c r="N60">
        <v>3893</v>
      </c>
      <c r="O60">
        <v>514140</v>
      </c>
      <c r="P60">
        <f t="shared" si="23"/>
        <v>4491260</v>
      </c>
      <c r="Q60">
        <f t="shared" si="24"/>
        <v>44161</v>
      </c>
      <c r="R60">
        <f t="shared" si="25"/>
        <v>5821109</v>
      </c>
      <c r="S60">
        <f ca="1">SUM(OFFSET($B60,-($B60-1),MATCH(S$6,$7:$7,)-1,1,1):OFFSET($B60,0,MATCH(S$6,$7:$7,)-1,1,1))</f>
        <v>44161</v>
      </c>
      <c r="T60">
        <f ca="1">SUM(OFFSET($B60,-($B60-1),MATCH(T$6,$7:$7,)-1,1,1):OFFSET($B60,0,MATCH(T$6,$7:$7,)-1,1,1))</f>
        <v>5821109</v>
      </c>
      <c r="U60">
        <f ca="1">SUM(OFFSET($B60,-($B60-1),MATCH(U$6,$7:$7,)-1,1,1):OFFSET($B60,0,MATCH(U$6,$7:$7,)-1,1,1))</f>
        <v>54166481</v>
      </c>
      <c r="V60" s="48">
        <v>309</v>
      </c>
      <c r="W60">
        <v>11429</v>
      </c>
      <c r="X60">
        <v>1532</v>
      </c>
      <c r="Y60">
        <v>11938</v>
      </c>
      <c r="Z60">
        <v>995</v>
      </c>
      <c r="AA60">
        <v>26</v>
      </c>
      <c r="AB60">
        <v>521</v>
      </c>
      <c r="AR60" s="2">
        <f t="shared" si="32"/>
        <v>5192</v>
      </c>
      <c r="AS60" s="2">
        <f t="shared" si="33"/>
        <v>112568</v>
      </c>
      <c r="AT60" s="2">
        <f t="shared" si="34"/>
        <v>14695</v>
      </c>
      <c r="AU60" s="2">
        <f t="shared" si="35"/>
        <v>164047</v>
      </c>
      <c r="AV60" s="2">
        <f t="shared" si="36"/>
        <v>8601</v>
      </c>
      <c r="AW60" s="2">
        <f t="shared" si="37"/>
        <v>253</v>
      </c>
      <c r="AX60" s="2">
        <f t="shared" si="38"/>
        <v>4750</v>
      </c>
      <c r="AY60" s="2"/>
      <c r="AZ60" s="2"/>
      <c r="BA60" s="2"/>
      <c r="BB60" s="2"/>
      <c r="BC60" s="2"/>
      <c r="BD60" s="2"/>
      <c r="BE60" s="2"/>
      <c r="BF60" s="2"/>
      <c r="BG60" s="2"/>
      <c r="BH60" s="2"/>
      <c r="BI60" s="2"/>
      <c r="BJ60" s="2"/>
      <c r="BK60" s="2"/>
      <c r="BL60" s="2"/>
      <c r="BM60" s="2"/>
      <c r="BN60">
        <f ca="1">SUM(OFFSET($B60,-($B60-1),MATCH(BN$6,$7:$7,)-1,1,1):OFFSET($B60,0,MATCH(BN$6,$7:$7,)-1,1,1))</f>
        <v>112568</v>
      </c>
      <c r="BO60">
        <f ca="1">SUM(OFFSET($B60,-($B60-1),MATCH(BO$6,$7:$7,)-1,1,1):OFFSET($B60,0,MATCH(BO$6,$7:$7,)-1,1,1))</f>
        <v>14695</v>
      </c>
      <c r="BP60">
        <f ca="1">SUM(OFFSET($B60,-($B60-1),MATCH(BP$6,$7:$7,)-1,1,1):OFFSET($B60,0,MATCH(BP$6,$7:$7,)-1,1,1))</f>
        <v>164047</v>
      </c>
      <c r="BQ60">
        <f ca="1">SUM(OFFSET($B60,-($B60-1),MATCH(BQ$6,$7:$7,)-1,1,1):OFFSET($B60,0,MATCH(BQ$6,$7:$7,)-1,1,1))</f>
        <v>8601</v>
      </c>
      <c r="BR60">
        <f ca="1">SUM(OFFSET($B60,-($B60-1),MATCH(BR$6,$7:$7,)-1,1,1):OFFSET($B60,0,MATCH(BR$6,$7:$7,)-1,1,1))</f>
        <v>253</v>
      </c>
      <c r="BS60">
        <f ca="1">SUM(OFFSET($B60,-($B60-1),MATCH(BS$6,$7:$7,)-1,1,1):OFFSET($B60,0,MATCH(BS$6,$7:$7,)-1,1,1))</f>
        <v>4750</v>
      </c>
      <c r="BT60">
        <f ca="1">SUM(OFFSET($B60,-($B60-1),MATCH(BT$6,$7:$7,)-1,1,1):OFFSET($B60,0,MATCH(BT$6,$7:$7,)-1,1,1))</f>
        <v>0</v>
      </c>
      <c r="BU60">
        <f ca="1">SUM(OFFSET($B60,-($B60-1),MATCH(BU$6,$7:$7,)-1,1,1):OFFSET($B60,0,MATCH(BU$6,$7:$7,)-1,1,1))</f>
        <v>0</v>
      </c>
      <c r="BV60">
        <f ca="1">SUM(OFFSET($B60,-($B60-1),MATCH(BV$6,$7:$7,)-1,1,1):OFFSET($B60,0,MATCH(BV$6,$7:$7,)-1,1,1))</f>
        <v>0</v>
      </c>
      <c r="BW60">
        <f ca="1">SUM(OFFSET($B60,-($B60-1),MATCH(BW$6,$7:$7,)-1,1,1):OFFSET($B60,0,MATCH(BW$6,$7:$7,)-1,1,1))</f>
        <v>0</v>
      </c>
      <c r="BX60">
        <f ca="1">SUM(OFFSET($B60,-($B60-1),MATCH(BX$6,$7:$7,)-1,1,1):OFFSET($B60,0,MATCH(BX$6,$7:$7,)-1,1,1))</f>
        <v>0</v>
      </c>
      <c r="BY60">
        <f ca="1">SUM(OFFSET($B60,-($B60-1),MATCH(BY$6,$7:$7,)-1,1,1):OFFSET($B60,0,MATCH(BY$6,$7:$7,)-1,1,1))</f>
        <v>0</v>
      </c>
      <c r="BZ60">
        <f ca="1">SUM(OFFSET($B60,-($B60-1),MATCH(BZ$6,$7:$7,)-1,1,1):OFFSET($B60,0,MATCH(BZ$6,$7:$7,)-1,1,1))</f>
        <v>0</v>
      </c>
      <c r="CA60">
        <f ca="1">SUM(OFFSET($B60,-($B60-1),MATCH(CA$6,$7:$7,)-1,1,1):OFFSET($B60,0,MATCH(CA$6,$7:$7,)-1,1,1))</f>
        <v>0</v>
      </c>
      <c r="CB60">
        <f ca="1">SUM(OFFSET($B60,-($B60-1),MATCH(CB$6,$7:$7,)-1,1,1):OFFSET($B60,0,MATCH(CB$6,$7:$7,)-1,1,1))</f>
        <v>0</v>
      </c>
      <c r="CC60">
        <f ca="1">SUM(OFFSET($B60,-($B60-1),MATCH(CC$6,$7:$7,)-1,1,1):OFFSET($B60,0,MATCH(CC$6,$7:$7,)-1,1,1))</f>
        <v>0</v>
      </c>
      <c r="CD60">
        <f ca="1">SUM(OFFSET($B60,-($B60-1),MATCH(CD$6,$7:$7,)-1,1,1):OFFSET($B60,0,MATCH(CD$6,$7:$7,)-1,1,1))</f>
        <v>0</v>
      </c>
      <c r="CE60">
        <f ca="1">SUM(OFFSET($B60,-($B60-1),MATCH(CE$6,$7:$7,)-1,1,1):OFFSET($B60,0,MATCH(CE$6,$7:$7,)-1,1,1))</f>
        <v>0</v>
      </c>
      <c r="CF60">
        <f ca="1">SUM(OFFSET($B60,-($B60-1),MATCH(CF$6,$7:$7,)-1,1,1):OFFSET($B60,0,MATCH(CF$6,$7:$7,)-1,1,1))</f>
        <v>0</v>
      </c>
      <c r="CG60">
        <f ca="1">SUM(OFFSET($B60,-($B60-1),MATCH(CG$6,$7:$7,)-1,1,1):OFFSET($B60,0,MATCH(CG$6,$7:$7,)-1,1,1))</f>
        <v>0</v>
      </c>
      <c r="CH60">
        <f ca="1">SUM(OFFSET($B60,-($B60-1),MATCH(CH$6,$7:$7,)-1,1,1):OFFSET($B60,0,MATCH(CH$6,$7:$7,)-1,1,1))</f>
        <v>0</v>
      </c>
      <c r="CJ60">
        <v>3796</v>
      </c>
      <c r="CK60" s="2">
        <v>3744</v>
      </c>
      <c r="CL60" s="2">
        <v>6162</v>
      </c>
      <c r="CM60" s="2">
        <v>182</v>
      </c>
      <c r="CN60" s="2">
        <v>702</v>
      </c>
      <c r="CO60" s="2">
        <f t="shared" si="31"/>
        <v>32885</v>
      </c>
      <c r="CP60" s="2">
        <f t="shared" si="30"/>
        <v>34015</v>
      </c>
      <c r="CQ60" s="2">
        <f t="shared" si="30"/>
        <v>68138</v>
      </c>
      <c r="CR60" s="2">
        <f t="shared" si="30"/>
        <v>1859</v>
      </c>
      <c r="CS60" s="2">
        <f t="shared" si="30"/>
        <v>6777</v>
      </c>
      <c r="CT60">
        <f ca="1">SUM(OFFSET($B60,-($B60-1),MATCH(CT$6,$7:$7,)-1,1,1):OFFSET($B60,0,MATCH(CT$6,$7:$7,)-1,1,1))</f>
        <v>34015</v>
      </c>
      <c r="CU60">
        <f ca="1">SUM(OFFSET($B60,-($B60-1),MATCH(CU$6,$7:$7,)-1,1,1):OFFSET($B60,0,MATCH(CU$6,$7:$7,)-1,1,1))</f>
        <v>68138</v>
      </c>
      <c r="CV60">
        <f ca="1">SUM(OFFSET($B60,-($B60-1),MATCH(CV$6,$7:$7,)-1,1,1):OFFSET($B60,0,MATCH(CV$6,$7:$7,)-1,1,1))</f>
        <v>1859</v>
      </c>
      <c r="CW60">
        <f ca="1">SUM(OFFSET($B60,-($B60-1),MATCH(CW$6,$7:$7,)-1,1,1):OFFSET($B60,0,MATCH(CW$6,$7:$7,)-1,1,1))</f>
        <v>6777</v>
      </c>
      <c r="CX60">
        <f ca="1">SUM(OFFSET($B60,-($B60-1),MATCH(CX$6,$7:$7,)-1,1,1):OFFSET($B60,0,MATCH(CX$6,$7:$7,)-1,1,1))</f>
        <v>371202</v>
      </c>
    </row>
    <row r="61" spans="2:102">
      <c r="B61" s="38">
        <f t="shared" si="29"/>
        <v>1</v>
      </c>
      <c r="C61" s="37">
        <v>40269</v>
      </c>
      <c r="D61" s="156">
        <v>52164</v>
      </c>
      <c r="E61" s="155">
        <v>232</v>
      </c>
      <c r="F61" s="155">
        <v>69282</v>
      </c>
      <c r="G61" s="155">
        <f t="shared" si="20"/>
        <v>623040</v>
      </c>
      <c r="H61" s="155">
        <f t="shared" si="21"/>
        <v>2759</v>
      </c>
      <c r="I61" s="155">
        <f t="shared" si="39"/>
        <v>813068</v>
      </c>
      <c r="J61" s="155">
        <f ca="1">SUM(OFFSET($B61,-($B61-1),MATCH(J$6,$7:$7,)-1,1,1):OFFSET($B61,0,MATCH(J$6,$7:$7,)-1,1,1))</f>
        <v>232</v>
      </c>
      <c r="K61" s="155">
        <f ca="1">SUM(OFFSET($B61,-($B61-1),MATCH(K$6,$7:$7,)-1,1,1):OFFSET($B61,0,MATCH(K$6,$7:$7,)-1,1,1))</f>
        <v>69282</v>
      </c>
      <c r="L61" s="155">
        <f ca="1">SUM(OFFSET($B61,-($B61-1),MATCH(L$6,$7:$7,)-1,1,1):OFFSET($B61,0,MATCH(L$6,$7:$7,)-1,1,1))</f>
        <v>623040</v>
      </c>
      <c r="M61" s="48">
        <v>385008</v>
      </c>
      <c r="N61">
        <v>3621</v>
      </c>
      <c r="O61">
        <v>486974</v>
      </c>
      <c r="P61">
        <f t="shared" si="23"/>
        <v>4490258</v>
      </c>
      <c r="Q61">
        <f t="shared" si="24"/>
        <v>43996</v>
      </c>
      <c r="R61">
        <f t="shared" si="25"/>
        <v>5805388</v>
      </c>
      <c r="S61">
        <f ca="1">SUM(OFFSET($B61,-($B61-1),MATCH(S$6,$7:$7,)-1,1,1):OFFSET($B61,0,MATCH(S$6,$7:$7,)-1,1,1))</f>
        <v>3621</v>
      </c>
      <c r="T61">
        <f ca="1">SUM(OFFSET($B61,-($B61-1),MATCH(T$6,$7:$7,)-1,1,1):OFFSET($B61,0,MATCH(T$6,$7:$7,)-1,1,1))</f>
        <v>486974</v>
      </c>
      <c r="U61">
        <f ca="1">SUM(OFFSET($B61,-($B61-1),MATCH(U$6,$7:$7,)-1,1,1):OFFSET($B61,0,MATCH(U$6,$7:$7,)-1,1,1))</f>
        <v>4490258</v>
      </c>
      <c r="V61" s="48">
        <v>576</v>
      </c>
      <c r="W61">
        <v>9402</v>
      </c>
      <c r="X61">
        <v>794</v>
      </c>
      <c r="Y61">
        <v>13364</v>
      </c>
      <c r="Z61">
        <v>581</v>
      </c>
      <c r="AA61">
        <v>25</v>
      </c>
      <c r="AB61">
        <v>364</v>
      </c>
      <c r="AR61" s="2">
        <f t="shared" si="32"/>
        <v>5340</v>
      </c>
      <c r="AS61" s="2">
        <f t="shared" si="33"/>
        <v>111822</v>
      </c>
      <c r="AT61" s="2">
        <f t="shared" si="34"/>
        <v>14412</v>
      </c>
      <c r="AU61" s="2">
        <f t="shared" si="35"/>
        <v>162739</v>
      </c>
      <c r="AV61" s="2">
        <f t="shared" si="36"/>
        <v>8421</v>
      </c>
      <c r="AW61" s="2">
        <f t="shared" si="37"/>
        <v>252</v>
      </c>
      <c r="AX61" s="2">
        <f t="shared" si="38"/>
        <v>4712</v>
      </c>
      <c r="AY61" s="2"/>
      <c r="AZ61" s="2"/>
      <c r="BA61" s="2"/>
      <c r="BB61" s="2"/>
      <c r="BC61" s="2"/>
      <c r="BD61" s="2"/>
      <c r="BE61" s="2"/>
      <c r="BF61" s="2"/>
      <c r="BG61" s="2"/>
      <c r="BH61" s="2"/>
      <c r="BI61" s="2"/>
      <c r="BJ61" s="2"/>
      <c r="BK61" s="2"/>
      <c r="BL61" s="2"/>
      <c r="BM61" s="2"/>
      <c r="BN61">
        <f ca="1">SUM(OFFSET($B61,-($B61-1),MATCH(BN$6,$7:$7,)-1,1,1):OFFSET($B61,0,MATCH(BN$6,$7:$7,)-1,1,1))</f>
        <v>9402</v>
      </c>
      <c r="BO61">
        <f ca="1">SUM(OFFSET($B61,-($B61-1),MATCH(BO$6,$7:$7,)-1,1,1):OFFSET($B61,0,MATCH(BO$6,$7:$7,)-1,1,1))</f>
        <v>794</v>
      </c>
      <c r="BP61">
        <f ca="1">SUM(OFFSET($B61,-($B61-1),MATCH(BP$6,$7:$7,)-1,1,1):OFFSET($B61,0,MATCH(BP$6,$7:$7,)-1,1,1))</f>
        <v>13364</v>
      </c>
      <c r="BQ61">
        <f ca="1">SUM(OFFSET($B61,-($B61-1),MATCH(BQ$6,$7:$7,)-1,1,1):OFFSET($B61,0,MATCH(BQ$6,$7:$7,)-1,1,1))</f>
        <v>581</v>
      </c>
      <c r="BR61">
        <f ca="1">SUM(OFFSET($B61,-($B61-1),MATCH(BR$6,$7:$7,)-1,1,1):OFFSET($B61,0,MATCH(BR$6,$7:$7,)-1,1,1))</f>
        <v>25</v>
      </c>
      <c r="BS61">
        <f ca="1">SUM(OFFSET($B61,-($B61-1),MATCH(BS$6,$7:$7,)-1,1,1):OFFSET($B61,0,MATCH(BS$6,$7:$7,)-1,1,1))</f>
        <v>364</v>
      </c>
      <c r="BT61">
        <f ca="1">SUM(OFFSET($B61,-($B61-1),MATCH(BT$6,$7:$7,)-1,1,1):OFFSET($B61,0,MATCH(BT$6,$7:$7,)-1,1,1))</f>
        <v>0</v>
      </c>
      <c r="BU61">
        <f ca="1">SUM(OFFSET($B61,-($B61-1),MATCH(BU$6,$7:$7,)-1,1,1):OFFSET($B61,0,MATCH(BU$6,$7:$7,)-1,1,1))</f>
        <v>0</v>
      </c>
      <c r="BV61">
        <f ca="1">SUM(OFFSET($B61,-($B61-1),MATCH(BV$6,$7:$7,)-1,1,1):OFFSET($B61,0,MATCH(BV$6,$7:$7,)-1,1,1))</f>
        <v>0</v>
      </c>
      <c r="BW61">
        <f ca="1">SUM(OFFSET($B61,-($B61-1),MATCH(BW$6,$7:$7,)-1,1,1):OFFSET($B61,0,MATCH(BW$6,$7:$7,)-1,1,1))</f>
        <v>0</v>
      </c>
      <c r="BX61">
        <f ca="1">SUM(OFFSET($B61,-($B61-1),MATCH(BX$6,$7:$7,)-1,1,1):OFFSET($B61,0,MATCH(BX$6,$7:$7,)-1,1,1))</f>
        <v>0</v>
      </c>
      <c r="BY61">
        <f ca="1">SUM(OFFSET($B61,-($B61-1),MATCH(BY$6,$7:$7,)-1,1,1):OFFSET($B61,0,MATCH(BY$6,$7:$7,)-1,1,1))</f>
        <v>0</v>
      </c>
      <c r="BZ61">
        <f ca="1">SUM(OFFSET($B61,-($B61-1),MATCH(BZ$6,$7:$7,)-1,1,1):OFFSET($B61,0,MATCH(BZ$6,$7:$7,)-1,1,1))</f>
        <v>0</v>
      </c>
      <c r="CA61">
        <f ca="1">SUM(OFFSET($B61,-($B61-1),MATCH(CA$6,$7:$7,)-1,1,1):OFFSET($B61,0,MATCH(CA$6,$7:$7,)-1,1,1))</f>
        <v>0</v>
      </c>
      <c r="CB61">
        <f ca="1">SUM(OFFSET($B61,-($B61-1),MATCH(CB$6,$7:$7,)-1,1,1):OFFSET($B61,0,MATCH(CB$6,$7:$7,)-1,1,1))</f>
        <v>0</v>
      </c>
      <c r="CC61">
        <f ca="1">SUM(OFFSET($B61,-($B61-1),MATCH(CC$6,$7:$7,)-1,1,1):OFFSET($B61,0,MATCH(CC$6,$7:$7,)-1,1,1))</f>
        <v>0</v>
      </c>
      <c r="CD61">
        <f ca="1">SUM(OFFSET($B61,-($B61-1),MATCH(CD$6,$7:$7,)-1,1,1):OFFSET($B61,0,MATCH(CD$6,$7:$7,)-1,1,1))</f>
        <v>0</v>
      </c>
      <c r="CE61">
        <f ca="1">SUM(OFFSET($B61,-($B61-1),MATCH(CE$6,$7:$7,)-1,1,1):OFFSET($B61,0,MATCH(CE$6,$7:$7,)-1,1,1))</f>
        <v>0</v>
      </c>
      <c r="CF61">
        <f ca="1">SUM(OFFSET($B61,-($B61-1),MATCH(CF$6,$7:$7,)-1,1,1):OFFSET($B61,0,MATCH(CF$6,$7:$7,)-1,1,1))</f>
        <v>0</v>
      </c>
      <c r="CG61">
        <f ca="1">SUM(OFFSET($B61,-($B61-1),MATCH(CG$6,$7:$7,)-1,1,1):OFFSET($B61,0,MATCH(CG$6,$7:$7,)-1,1,1))</f>
        <v>0</v>
      </c>
      <c r="CH61">
        <f ca="1">SUM(OFFSET($B61,-($B61-1),MATCH(CH$6,$7:$7,)-1,1,1):OFFSET($B61,0,MATCH(CH$6,$7:$7,)-1,1,1))</f>
        <v>0</v>
      </c>
      <c r="CJ61">
        <v>2328</v>
      </c>
      <c r="CK61" s="2">
        <v>2400</v>
      </c>
      <c r="CL61" s="2">
        <v>6120</v>
      </c>
      <c r="CM61" s="2">
        <v>168</v>
      </c>
      <c r="CN61" s="2">
        <v>744</v>
      </c>
      <c r="CO61" s="2">
        <f t="shared" si="31"/>
        <v>32551</v>
      </c>
      <c r="CP61" s="2">
        <f t="shared" si="30"/>
        <v>33291</v>
      </c>
      <c r="CQ61" s="2">
        <f t="shared" si="30"/>
        <v>68032</v>
      </c>
      <c r="CR61" s="2">
        <f t="shared" si="30"/>
        <v>1829</v>
      </c>
      <c r="CS61" s="2">
        <f t="shared" si="30"/>
        <v>7037</v>
      </c>
      <c r="CT61">
        <f ca="1">SUM(OFFSET($B61,-($B61-1),MATCH(CT$6,$7:$7,)-1,1,1):OFFSET($B61,0,MATCH(CT$6,$7:$7,)-1,1,1))</f>
        <v>2400</v>
      </c>
      <c r="CU61">
        <f ca="1">SUM(OFFSET($B61,-($B61-1),MATCH(CU$6,$7:$7,)-1,1,1):OFFSET($B61,0,MATCH(CU$6,$7:$7,)-1,1,1))</f>
        <v>6120</v>
      </c>
      <c r="CV61">
        <f ca="1">SUM(OFFSET($B61,-($B61-1),MATCH(CV$6,$7:$7,)-1,1,1):OFFSET($B61,0,MATCH(CV$6,$7:$7,)-1,1,1))</f>
        <v>168</v>
      </c>
      <c r="CW61">
        <f ca="1">SUM(OFFSET($B61,-($B61-1),MATCH(CW$6,$7:$7,)-1,1,1):OFFSET($B61,0,MATCH(CW$6,$7:$7,)-1,1,1))</f>
        <v>744</v>
      </c>
      <c r="CX61">
        <f ca="1">SUM(OFFSET($B61,-($B61-1),MATCH(CX$6,$7:$7,)-1,1,1):OFFSET($B61,0,MATCH(CX$6,$7:$7,)-1,1,1))</f>
        <v>32551</v>
      </c>
    </row>
    <row r="62" spans="2:102">
      <c r="B62" s="38">
        <f t="shared" si="29"/>
        <v>2</v>
      </c>
      <c r="C62" s="37">
        <v>40299</v>
      </c>
      <c r="D62" s="156">
        <v>44023</v>
      </c>
      <c r="E62" s="155">
        <v>211</v>
      </c>
      <c r="F62" s="155">
        <v>63464</v>
      </c>
      <c r="G62" s="155">
        <f t="shared" si="20"/>
        <v>621594</v>
      </c>
      <c r="H62" s="155">
        <f t="shared" si="21"/>
        <v>2749</v>
      </c>
      <c r="I62" s="155">
        <f t="shared" si="39"/>
        <v>811448</v>
      </c>
      <c r="J62" s="155">
        <f ca="1">SUM(OFFSET($B62,-($B62-1),MATCH(J$6,$7:$7,)-1,1,1):OFFSET($B62,0,MATCH(J$6,$7:$7,)-1,1,1))</f>
        <v>443</v>
      </c>
      <c r="K62" s="155">
        <f ca="1">SUM(OFFSET($B62,-($B62-1),MATCH(K$6,$7:$7,)-1,1,1):OFFSET($B62,0,MATCH(K$6,$7:$7,)-1,1,1))</f>
        <v>132746</v>
      </c>
      <c r="L62" s="155">
        <f ca="1">SUM(OFFSET($B62,-($B62-1),MATCH(L$6,$7:$7,)-1,1,1):OFFSET($B62,0,MATCH(L$6,$7:$7,)-1,1,1))</f>
        <v>1244634</v>
      </c>
      <c r="M62" s="48">
        <v>363611</v>
      </c>
      <c r="N62">
        <v>3475</v>
      </c>
      <c r="O62">
        <v>473608</v>
      </c>
      <c r="P62">
        <f t="shared" si="23"/>
        <v>4490560</v>
      </c>
      <c r="Q62">
        <f t="shared" si="24"/>
        <v>43551</v>
      </c>
      <c r="R62">
        <f t="shared" si="25"/>
        <v>5801766</v>
      </c>
      <c r="S62">
        <f ca="1">SUM(OFFSET($B62,-($B62-1),MATCH(S$6,$7:$7,)-1,1,1):OFFSET($B62,0,MATCH(S$6,$7:$7,)-1,1,1))</f>
        <v>7096</v>
      </c>
      <c r="T62">
        <f ca="1">SUM(OFFSET($B62,-($B62-1),MATCH(T$6,$7:$7,)-1,1,1):OFFSET($B62,0,MATCH(T$6,$7:$7,)-1,1,1))</f>
        <v>960582</v>
      </c>
      <c r="U62">
        <f ca="1">SUM(OFFSET($B62,-($B62-1),MATCH(U$6,$7:$7,)-1,1,1):OFFSET($B62,0,MATCH(U$6,$7:$7,)-1,1,1))</f>
        <v>8980818</v>
      </c>
      <c r="V62" s="48">
        <v>313</v>
      </c>
      <c r="W62">
        <v>7041</v>
      </c>
      <c r="X62">
        <v>995</v>
      </c>
      <c r="Y62">
        <v>12830</v>
      </c>
      <c r="Z62">
        <v>464</v>
      </c>
      <c r="AA62">
        <v>1</v>
      </c>
      <c r="AB62">
        <v>242</v>
      </c>
      <c r="AR62" s="2">
        <f t="shared" si="32"/>
        <v>5294</v>
      </c>
      <c r="AS62" s="2">
        <f t="shared" si="33"/>
        <v>111705</v>
      </c>
      <c r="AT62" s="2">
        <f t="shared" si="34"/>
        <v>14775</v>
      </c>
      <c r="AU62" s="2">
        <f t="shared" si="35"/>
        <v>163141</v>
      </c>
      <c r="AV62" s="2">
        <f t="shared" si="36"/>
        <v>8429</v>
      </c>
      <c r="AW62" s="2">
        <f t="shared" si="37"/>
        <v>231</v>
      </c>
      <c r="AX62" s="2">
        <f t="shared" si="38"/>
        <v>4735</v>
      </c>
      <c r="AY62" s="2"/>
      <c r="AZ62" s="2"/>
      <c r="BA62" s="2"/>
      <c r="BB62" s="2"/>
      <c r="BC62" s="2"/>
      <c r="BD62" s="2"/>
      <c r="BE62" s="2"/>
      <c r="BF62" s="2"/>
      <c r="BG62" s="2"/>
      <c r="BH62" s="2"/>
      <c r="BI62" s="2"/>
      <c r="BJ62" s="2"/>
      <c r="BK62" s="2"/>
      <c r="BL62" s="2"/>
      <c r="BM62" s="2"/>
      <c r="BN62">
        <f ca="1">SUM(OFFSET($B62,-($B62-1),MATCH(BN$6,$7:$7,)-1,1,1):OFFSET($B62,0,MATCH(BN$6,$7:$7,)-1,1,1))</f>
        <v>16443</v>
      </c>
      <c r="BO62">
        <f ca="1">SUM(OFFSET($B62,-($B62-1),MATCH(BO$6,$7:$7,)-1,1,1):OFFSET($B62,0,MATCH(BO$6,$7:$7,)-1,1,1))</f>
        <v>1789</v>
      </c>
      <c r="BP62">
        <f ca="1">SUM(OFFSET($B62,-($B62-1),MATCH(BP$6,$7:$7,)-1,1,1):OFFSET($B62,0,MATCH(BP$6,$7:$7,)-1,1,1))</f>
        <v>26194</v>
      </c>
      <c r="BQ62">
        <f ca="1">SUM(OFFSET($B62,-($B62-1),MATCH(BQ$6,$7:$7,)-1,1,1):OFFSET($B62,0,MATCH(BQ$6,$7:$7,)-1,1,1))</f>
        <v>1045</v>
      </c>
      <c r="BR62">
        <f ca="1">SUM(OFFSET($B62,-($B62-1),MATCH(BR$6,$7:$7,)-1,1,1):OFFSET($B62,0,MATCH(BR$6,$7:$7,)-1,1,1))</f>
        <v>26</v>
      </c>
      <c r="BS62">
        <f ca="1">SUM(OFFSET($B62,-($B62-1),MATCH(BS$6,$7:$7,)-1,1,1):OFFSET($B62,0,MATCH(BS$6,$7:$7,)-1,1,1))</f>
        <v>606</v>
      </c>
      <c r="BT62">
        <f ca="1">SUM(OFFSET($B62,-($B62-1),MATCH(BT$6,$7:$7,)-1,1,1):OFFSET($B62,0,MATCH(BT$6,$7:$7,)-1,1,1))</f>
        <v>0</v>
      </c>
      <c r="BU62">
        <f ca="1">SUM(OFFSET($B62,-($B62-1),MATCH(BU$6,$7:$7,)-1,1,1):OFFSET($B62,0,MATCH(BU$6,$7:$7,)-1,1,1))</f>
        <v>0</v>
      </c>
      <c r="BV62">
        <f ca="1">SUM(OFFSET($B62,-($B62-1),MATCH(BV$6,$7:$7,)-1,1,1):OFFSET($B62,0,MATCH(BV$6,$7:$7,)-1,1,1))</f>
        <v>0</v>
      </c>
      <c r="BW62">
        <f ca="1">SUM(OFFSET($B62,-($B62-1),MATCH(BW$6,$7:$7,)-1,1,1):OFFSET($B62,0,MATCH(BW$6,$7:$7,)-1,1,1))</f>
        <v>0</v>
      </c>
      <c r="BX62">
        <f ca="1">SUM(OFFSET($B62,-($B62-1),MATCH(BX$6,$7:$7,)-1,1,1):OFFSET($B62,0,MATCH(BX$6,$7:$7,)-1,1,1))</f>
        <v>0</v>
      </c>
      <c r="BY62">
        <f ca="1">SUM(OFFSET($B62,-($B62-1),MATCH(BY$6,$7:$7,)-1,1,1):OFFSET($B62,0,MATCH(BY$6,$7:$7,)-1,1,1))</f>
        <v>0</v>
      </c>
      <c r="BZ62">
        <f ca="1">SUM(OFFSET($B62,-($B62-1),MATCH(BZ$6,$7:$7,)-1,1,1):OFFSET($B62,0,MATCH(BZ$6,$7:$7,)-1,1,1))</f>
        <v>0</v>
      </c>
      <c r="CA62">
        <f ca="1">SUM(OFFSET($B62,-($B62-1),MATCH(CA$6,$7:$7,)-1,1,1):OFFSET($B62,0,MATCH(CA$6,$7:$7,)-1,1,1))</f>
        <v>0</v>
      </c>
      <c r="CB62">
        <f ca="1">SUM(OFFSET($B62,-($B62-1),MATCH(CB$6,$7:$7,)-1,1,1):OFFSET($B62,0,MATCH(CB$6,$7:$7,)-1,1,1))</f>
        <v>0</v>
      </c>
      <c r="CC62">
        <f ca="1">SUM(OFFSET($B62,-($B62-1),MATCH(CC$6,$7:$7,)-1,1,1):OFFSET($B62,0,MATCH(CC$6,$7:$7,)-1,1,1))</f>
        <v>0</v>
      </c>
      <c r="CD62">
        <f ca="1">SUM(OFFSET($B62,-($B62-1),MATCH(CD$6,$7:$7,)-1,1,1):OFFSET($B62,0,MATCH(CD$6,$7:$7,)-1,1,1))</f>
        <v>0</v>
      </c>
      <c r="CE62">
        <f ca="1">SUM(OFFSET($B62,-($B62-1),MATCH(CE$6,$7:$7,)-1,1,1):OFFSET($B62,0,MATCH(CE$6,$7:$7,)-1,1,1))</f>
        <v>0</v>
      </c>
      <c r="CF62">
        <f ca="1">SUM(OFFSET($B62,-($B62-1),MATCH(CF$6,$7:$7,)-1,1,1):OFFSET($B62,0,MATCH(CF$6,$7:$7,)-1,1,1))</f>
        <v>0</v>
      </c>
      <c r="CG62">
        <f ca="1">SUM(OFFSET($B62,-($B62-1),MATCH(CG$6,$7:$7,)-1,1,1):OFFSET($B62,0,MATCH(CG$6,$7:$7,)-1,1,1))</f>
        <v>0</v>
      </c>
      <c r="CH62">
        <f ca="1">SUM(OFFSET($B62,-($B62-1),MATCH(CH$6,$7:$7,)-1,1,1):OFFSET($B62,0,MATCH(CH$6,$7:$7,)-1,1,1))</f>
        <v>0</v>
      </c>
      <c r="CJ62">
        <v>3520</v>
      </c>
      <c r="CK62" s="2">
        <v>1100</v>
      </c>
      <c r="CL62" s="2">
        <v>3740</v>
      </c>
      <c r="CM62" s="2">
        <v>20</v>
      </c>
      <c r="CN62" s="2">
        <v>500</v>
      </c>
      <c r="CO62" s="2">
        <f t="shared" si="31"/>
        <v>33479</v>
      </c>
      <c r="CP62" s="2">
        <f>SUM(CK51:CK62)</f>
        <v>33005</v>
      </c>
      <c r="CQ62" s="2">
        <f>SUM(CL51:CL62)</f>
        <v>67650</v>
      </c>
      <c r="CR62" s="2">
        <f>SUM(CM51:CM62)</f>
        <v>1777</v>
      </c>
      <c r="CS62" s="2">
        <f>SUM(CN51:CN62)</f>
        <v>7069</v>
      </c>
      <c r="CT62">
        <f ca="1">SUM(OFFSET($B62,-($B62-1),MATCH(CT$6,$7:$7,)-1,1,1):OFFSET($B62,0,MATCH(CT$6,$7:$7,)-1,1,1))</f>
        <v>3500</v>
      </c>
      <c r="CU62">
        <f ca="1">SUM(OFFSET($B62,-($B62-1),MATCH(CU$6,$7:$7,)-1,1,1):OFFSET($B62,0,MATCH(CU$6,$7:$7,)-1,1,1))</f>
        <v>9860</v>
      </c>
      <c r="CV62">
        <f ca="1">SUM(OFFSET($B62,-($B62-1),MATCH(CV$6,$7:$7,)-1,1,1):OFFSET($B62,0,MATCH(CV$6,$7:$7,)-1,1,1))</f>
        <v>188</v>
      </c>
      <c r="CW62">
        <f ca="1">SUM(OFFSET($B62,-($B62-1),MATCH(CW$6,$7:$7,)-1,1,1):OFFSET($B62,0,MATCH(CW$6,$7:$7,)-1,1,1))</f>
        <v>1244</v>
      </c>
      <c r="CX62">
        <f ca="1">SUM(OFFSET($B62,-($B62-1),MATCH(CX$6,$7:$7,)-1,1,1):OFFSET($B62,0,MATCH(CX$6,$7:$7,)-1,1,1))</f>
        <v>66030</v>
      </c>
    </row>
    <row r="63" spans="2:102">
      <c r="B63" s="38">
        <f t="shared" si="29"/>
        <v>3</v>
      </c>
      <c r="C63" s="37">
        <v>40330</v>
      </c>
      <c r="D63" s="156">
        <v>44001</v>
      </c>
      <c r="E63" s="155">
        <v>216</v>
      </c>
      <c r="F63" s="155">
        <v>64346</v>
      </c>
      <c r="G63" s="155">
        <f t="shared" si="20"/>
        <v>622868</v>
      </c>
      <c r="H63" s="155">
        <f t="shared" si="21"/>
        <v>2756</v>
      </c>
      <c r="I63" s="155">
        <f t="shared" si="39"/>
        <v>816158</v>
      </c>
      <c r="J63" s="155">
        <f ca="1">SUM(OFFSET($B63,-($B63-1),MATCH(J$6,$7:$7,)-1,1,1):OFFSET($B63,0,MATCH(J$6,$7:$7,)-1,1,1))</f>
        <v>659</v>
      </c>
      <c r="K63" s="155">
        <f ca="1">SUM(OFFSET($B63,-($B63-1),MATCH(K$6,$7:$7,)-1,1,1):OFFSET($B63,0,MATCH(K$6,$7:$7,)-1,1,1))</f>
        <v>197092</v>
      </c>
      <c r="L63" s="155">
        <f ca="1">SUM(OFFSET($B63,-($B63-1),MATCH(L$6,$7:$7,)-1,1,1):OFFSET($B63,0,MATCH(L$6,$7:$7,)-1,1,1))</f>
        <v>1867502</v>
      </c>
      <c r="M63" s="48">
        <v>363684</v>
      </c>
      <c r="N63">
        <v>3401</v>
      </c>
      <c r="O63">
        <v>466254</v>
      </c>
      <c r="P63">
        <f t="shared" si="23"/>
        <v>4506258</v>
      </c>
      <c r="Q63">
        <f t="shared" si="24"/>
        <v>43053</v>
      </c>
      <c r="R63">
        <f t="shared" si="25"/>
        <v>5801684</v>
      </c>
      <c r="S63">
        <f ca="1">SUM(OFFSET($B63,-($B63-1),MATCH(S$6,$7:$7,)-1,1,1):OFFSET($B63,0,MATCH(S$6,$7:$7,)-1,1,1))</f>
        <v>10497</v>
      </c>
      <c r="T63">
        <f ca="1">SUM(OFFSET($B63,-($B63-1),MATCH(T$6,$7:$7,)-1,1,1):OFFSET($B63,0,MATCH(T$6,$7:$7,)-1,1,1))</f>
        <v>1426836</v>
      </c>
      <c r="U63">
        <f ca="1">SUM(OFFSET($B63,-($B63-1),MATCH(U$6,$7:$7,)-1,1,1):OFFSET($B63,0,MATCH(U$6,$7:$7,)-1,1,1))</f>
        <v>13487076</v>
      </c>
      <c r="V63" s="48">
        <v>317</v>
      </c>
      <c r="W63">
        <v>7699</v>
      </c>
      <c r="X63">
        <v>761</v>
      </c>
      <c r="Y63">
        <v>12270</v>
      </c>
      <c r="Z63">
        <v>586</v>
      </c>
      <c r="AA63">
        <v>0</v>
      </c>
      <c r="AB63">
        <v>373</v>
      </c>
      <c r="AR63" s="2">
        <f t="shared" si="32"/>
        <v>5232</v>
      </c>
      <c r="AS63" s="2">
        <f t="shared" si="33"/>
        <v>112687</v>
      </c>
      <c r="AT63" s="2">
        <f t="shared" si="34"/>
        <v>14940</v>
      </c>
      <c r="AU63" s="2">
        <f t="shared" si="35"/>
        <v>162593</v>
      </c>
      <c r="AV63" s="2">
        <f t="shared" si="36"/>
        <v>8541</v>
      </c>
      <c r="AW63" s="2">
        <f t="shared" si="37"/>
        <v>212</v>
      </c>
      <c r="AX63" s="2">
        <f t="shared" si="38"/>
        <v>4867</v>
      </c>
      <c r="AY63" s="2"/>
      <c r="AZ63" s="2"/>
      <c r="BA63" s="2"/>
      <c r="BB63" s="2"/>
      <c r="BC63" s="2"/>
      <c r="BD63" s="2"/>
      <c r="BE63" s="2"/>
      <c r="BF63" s="2"/>
      <c r="BG63" s="2"/>
      <c r="BH63" s="2"/>
      <c r="BI63" s="2"/>
      <c r="BJ63" s="2"/>
      <c r="BK63" s="2"/>
      <c r="BL63" s="2"/>
      <c r="BM63" s="2"/>
      <c r="BN63">
        <f ca="1">SUM(OFFSET($B63,-($B63-1),MATCH(BN$6,$7:$7,)-1,1,1):OFFSET($B63,0,MATCH(BN$6,$7:$7,)-1,1,1))</f>
        <v>24142</v>
      </c>
      <c r="BO63">
        <f ca="1">SUM(OFFSET($B63,-($B63-1),MATCH(BO$6,$7:$7,)-1,1,1):OFFSET($B63,0,MATCH(BO$6,$7:$7,)-1,1,1))</f>
        <v>2550</v>
      </c>
      <c r="BP63">
        <f ca="1">SUM(OFFSET($B63,-($B63-1),MATCH(BP$6,$7:$7,)-1,1,1):OFFSET($B63,0,MATCH(BP$6,$7:$7,)-1,1,1))</f>
        <v>38464</v>
      </c>
      <c r="BQ63">
        <f ca="1">SUM(OFFSET($B63,-($B63-1),MATCH(BQ$6,$7:$7,)-1,1,1):OFFSET($B63,0,MATCH(BQ$6,$7:$7,)-1,1,1))</f>
        <v>1631</v>
      </c>
      <c r="BR63">
        <f ca="1">SUM(OFFSET($B63,-($B63-1),MATCH(BR$6,$7:$7,)-1,1,1):OFFSET($B63,0,MATCH(BR$6,$7:$7,)-1,1,1))</f>
        <v>26</v>
      </c>
      <c r="BS63">
        <f ca="1">SUM(OFFSET($B63,-($B63-1),MATCH(BS$6,$7:$7,)-1,1,1):OFFSET($B63,0,MATCH(BS$6,$7:$7,)-1,1,1))</f>
        <v>979</v>
      </c>
      <c r="BT63">
        <f ca="1">SUM(OFFSET($B63,-($B63-1),MATCH(BT$6,$7:$7,)-1,1,1):OFFSET($B63,0,MATCH(BT$6,$7:$7,)-1,1,1))</f>
        <v>0</v>
      </c>
      <c r="BU63">
        <f ca="1">SUM(OFFSET($B63,-($B63-1),MATCH(BU$6,$7:$7,)-1,1,1):OFFSET($B63,0,MATCH(BU$6,$7:$7,)-1,1,1))</f>
        <v>0</v>
      </c>
      <c r="BV63">
        <f ca="1">SUM(OFFSET($B63,-($B63-1),MATCH(BV$6,$7:$7,)-1,1,1):OFFSET($B63,0,MATCH(BV$6,$7:$7,)-1,1,1))</f>
        <v>0</v>
      </c>
      <c r="BW63">
        <f ca="1">SUM(OFFSET($B63,-($B63-1),MATCH(BW$6,$7:$7,)-1,1,1):OFFSET($B63,0,MATCH(BW$6,$7:$7,)-1,1,1))</f>
        <v>0</v>
      </c>
      <c r="BX63">
        <f ca="1">SUM(OFFSET($B63,-($B63-1),MATCH(BX$6,$7:$7,)-1,1,1):OFFSET($B63,0,MATCH(BX$6,$7:$7,)-1,1,1))</f>
        <v>0</v>
      </c>
      <c r="BY63">
        <f ca="1">SUM(OFFSET($B63,-($B63-1),MATCH(BY$6,$7:$7,)-1,1,1):OFFSET($B63,0,MATCH(BY$6,$7:$7,)-1,1,1))</f>
        <v>0</v>
      </c>
      <c r="BZ63">
        <f ca="1">SUM(OFFSET($B63,-($B63-1),MATCH(BZ$6,$7:$7,)-1,1,1):OFFSET($B63,0,MATCH(BZ$6,$7:$7,)-1,1,1))</f>
        <v>0</v>
      </c>
      <c r="CA63">
        <f ca="1">SUM(OFFSET($B63,-($B63-1),MATCH(CA$6,$7:$7,)-1,1,1):OFFSET($B63,0,MATCH(CA$6,$7:$7,)-1,1,1))</f>
        <v>0</v>
      </c>
      <c r="CB63">
        <f ca="1">SUM(OFFSET($B63,-($B63-1),MATCH(CB$6,$7:$7,)-1,1,1):OFFSET($B63,0,MATCH(CB$6,$7:$7,)-1,1,1))</f>
        <v>0</v>
      </c>
      <c r="CC63">
        <f ca="1">SUM(OFFSET($B63,-($B63-1),MATCH(CC$6,$7:$7,)-1,1,1):OFFSET($B63,0,MATCH(CC$6,$7:$7,)-1,1,1))</f>
        <v>0</v>
      </c>
      <c r="CD63">
        <f ca="1">SUM(OFFSET($B63,-($B63-1),MATCH(CD$6,$7:$7,)-1,1,1):OFFSET($B63,0,MATCH(CD$6,$7:$7,)-1,1,1))</f>
        <v>0</v>
      </c>
      <c r="CE63">
        <f ca="1">SUM(OFFSET($B63,-($B63-1),MATCH(CE$6,$7:$7,)-1,1,1):OFFSET($B63,0,MATCH(CE$6,$7:$7,)-1,1,1))</f>
        <v>0</v>
      </c>
      <c r="CF63">
        <f ca="1">SUM(OFFSET($B63,-($B63-1),MATCH(CF$6,$7:$7,)-1,1,1):OFFSET($B63,0,MATCH(CF$6,$7:$7,)-1,1,1))</f>
        <v>0</v>
      </c>
      <c r="CG63">
        <f ca="1">SUM(OFFSET($B63,-($B63-1),MATCH(CG$6,$7:$7,)-1,1,1):OFFSET($B63,0,MATCH(CG$6,$7:$7,)-1,1,1))</f>
        <v>0</v>
      </c>
      <c r="CH63">
        <f ca="1">SUM(OFFSET($B63,-($B63-1),MATCH(CH$6,$7:$7,)-1,1,1):OFFSET($B63,0,MATCH(CH$6,$7:$7,)-1,1,1))</f>
        <v>0</v>
      </c>
      <c r="CJ63">
        <v>2880</v>
      </c>
      <c r="CK63" s="2">
        <v>1780</v>
      </c>
      <c r="CL63" s="2">
        <v>4480</v>
      </c>
      <c r="CM63" s="2">
        <v>100</v>
      </c>
      <c r="CN63" s="2">
        <v>360</v>
      </c>
      <c r="CO63" s="2">
        <f t="shared" ref="CO63:CS78" si="40">SUM(CJ52:CJ63)</f>
        <v>33911</v>
      </c>
      <c r="CP63" s="2">
        <f t="shared" si="40"/>
        <v>33489</v>
      </c>
      <c r="CQ63" s="2">
        <f t="shared" si="40"/>
        <v>68242</v>
      </c>
      <c r="CR63" s="2">
        <f t="shared" si="40"/>
        <v>1625</v>
      </c>
      <c r="CS63" s="2">
        <f t="shared" si="40"/>
        <v>6961</v>
      </c>
      <c r="CT63">
        <f ca="1">SUM(OFFSET($B63,-($B63-1),MATCH(CT$6,$7:$7,)-1,1,1):OFFSET($B63,0,MATCH(CT$6,$7:$7,)-1,1,1))</f>
        <v>5280</v>
      </c>
      <c r="CU63">
        <f ca="1">SUM(OFFSET($B63,-($B63-1),MATCH(CU$6,$7:$7,)-1,1,1):OFFSET($B63,0,MATCH(CU$6,$7:$7,)-1,1,1))</f>
        <v>14340</v>
      </c>
      <c r="CV63">
        <f ca="1">SUM(OFFSET($B63,-($B63-1),MATCH(CV$6,$7:$7,)-1,1,1):OFFSET($B63,0,MATCH(CV$6,$7:$7,)-1,1,1))</f>
        <v>288</v>
      </c>
      <c r="CW63">
        <f ca="1">SUM(OFFSET($B63,-($B63-1),MATCH(CW$6,$7:$7,)-1,1,1):OFFSET($B63,0,MATCH(CW$6,$7:$7,)-1,1,1))</f>
        <v>1604</v>
      </c>
      <c r="CX63">
        <f ca="1">SUM(OFFSET($B63,-($B63-1),MATCH(CX$6,$7:$7,)-1,1,1):OFFSET($B63,0,MATCH(CX$6,$7:$7,)-1,1,1))</f>
        <v>99941</v>
      </c>
    </row>
    <row r="64" spans="2:102">
      <c r="B64" s="38">
        <f t="shared" si="29"/>
        <v>4</v>
      </c>
      <c r="C64" s="37">
        <v>40360</v>
      </c>
      <c r="D64" s="156">
        <v>54256</v>
      </c>
      <c r="E64" s="155">
        <v>231</v>
      </c>
      <c r="F64" s="155">
        <v>69170</v>
      </c>
      <c r="G64" s="155">
        <f t="shared" si="20"/>
        <v>628120</v>
      </c>
      <c r="H64" s="155">
        <f t="shared" si="21"/>
        <v>2762</v>
      </c>
      <c r="I64" s="155">
        <f t="shared" si="39"/>
        <v>822118</v>
      </c>
      <c r="J64" s="155">
        <f ca="1">SUM(OFFSET($B64,-($B64-1),MATCH(J$6,$7:$7,)-1,1,1):OFFSET($B64,0,MATCH(J$6,$7:$7,)-1,1,1))</f>
        <v>890</v>
      </c>
      <c r="K64" s="155">
        <f ca="1">SUM(OFFSET($B64,-($B64-1),MATCH(K$6,$7:$7,)-1,1,1):OFFSET($B64,0,MATCH(K$6,$7:$7,)-1,1,1))</f>
        <v>266262</v>
      </c>
      <c r="L64" s="155">
        <f ca="1">SUM(OFFSET($B64,-($B64-1),MATCH(L$6,$7:$7,)-1,1,1):OFFSET($B64,0,MATCH(L$6,$7:$7,)-1,1,1))</f>
        <v>2495622</v>
      </c>
      <c r="M64" s="48">
        <v>389808</v>
      </c>
      <c r="N64">
        <v>3651</v>
      </c>
      <c r="O64">
        <v>507441</v>
      </c>
      <c r="P64">
        <f t="shared" si="23"/>
        <v>4507471</v>
      </c>
      <c r="Q64">
        <f t="shared" si="24"/>
        <v>42915</v>
      </c>
      <c r="R64">
        <f t="shared" si="25"/>
        <v>5783209</v>
      </c>
      <c r="S64">
        <f ca="1">SUM(OFFSET($B64,-($B64-1),MATCH(S$6,$7:$7,)-1,1,1):OFFSET($B64,0,MATCH(S$6,$7:$7,)-1,1,1))</f>
        <v>14148</v>
      </c>
      <c r="T64">
        <f ca="1">SUM(OFFSET($B64,-($B64-1),MATCH(T$6,$7:$7,)-1,1,1):OFFSET($B64,0,MATCH(T$6,$7:$7,)-1,1,1))</f>
        <v>1934277</v>
      </c>
      <c r="U64">
        <f ca="1">SUM(OFFSET($B64,-($B64-1),MATCH(U$6,$7:$7,)-1,1,1):OFFSET($B64,0,MATCH(U$6,$7:$7,)-1,1,1))</f>
        <v>17994547</v>
      </c>
      <c r="V64" s="48">
        <v>556</v>
      </c>
      <c r="W64">
        <v>7600</v>
      </c>
      <c r="X64">
        <v>592</v>
      </c>
      <c r="Y64">
        <v>16678</v>
      </c>
      <c r="Z64">
        <v>487</v>
      </c>
      <c r="AA64">
        <v>74</v>
      </c>
      <c r="AB64">
        <v>237</v>
      </c>
      <c r="AR64" s="2">
        <f t="shared" si="32"/>
        <v>5375</v>
      </c>
      <c r="AS64" s="2">
        <f t="shared" si="33"/>
        <v>113596</v>
      </c>
      <c r="AT64" s="2">
        <f t="shared" si="34"/>
        <v>14728</v>
      </c>
      <c r="AU64" s="2">
        <f t="shared" si="35"/>
        <v>164151</v>
      </c>
      <c r="AV64" s="2">
        <f t="shared" si="36"/>
        <v>8558</v>
      </c>
      <c r="AW64" s="2">
        <f t="shared" si="37"/>
        <v>263</v>
      </c>
      <c r="AX64" s="2">
        <f t="shared" si="38"/>
        <v>4779</v>
      </c>
      <c r="AY64" s="2"/>
      <c r="AZ64" s="2"/>
      <c r="BA64" s="2"/>
      <c r="BB64" s="2"/>
      <c r="BC64" s="2"/>
      <c r="BD64" s="2"/>
      <c r="BE64" s="2"/>
      <c r="BF64" s="2"/>
      <c r="BG64" s="2"/>
      <c r="BH64" s="2"/>
      <c r="BI64" s="2"/>
      <c r="BJ64" s="2"/>
      <c r="BK64" s="2"/>
      <c r="BL64" s="2"/>
      <c r="BM64" s="2"/>
      <c r="BN64">
        <f ca="1">SUM(OFFSET($B64,-($B64-1),MATCH(BN$6,$7:$7,)-1,1,1):OFFSET($B64,0,MATCH(BN$6,$7:$7,)-1,1,1))</f>
        <v>31742</v>
      </c>
      <c r="BO64">
        <f ca="1">SUM(OFFSET($B64,-($B64-1),MATCH(BO$6,$7:$7,)-1,1,1):OFFSET($B64,0,MATCH(BO$6,$7:$7,)-1,1,1))</f>
        <v>3142</v>
      </c>
      <c r="BP64">
        <f ca="1">SUM(OFFSET($B64,-($B64-1),MATCH(BP$6,$7:$7,)-1,1,1):OFFSET($B64,0,MATCH(BP$6,$7:$7,)-1,1,1))</f>
        <v>55142</v>
      </c>
      <c r="BQ64">
        <f ca="1">SUM(OFFSET($B64,-($B64-1),MATCH(BQ$6,$7:$7,)-1,1,1):OFFSET($B64,0,MATCH(BQ$6,$7:$7,)-1,1,1))</f>
        <v>2118</v>
      </c>
      <c r="BR64">
        <f ca="1">SUM(OFFSET($B64,-($B64-1),MATCH(BR$6,$7:$7,)-1,1,1):OFFSET($B64,0,MATCH(BR$6,$7:$7,)-1,1,1))</f>
        <v>100</v>
      </c>
      <c r="BS64">
        <f ca="1">SUM(OFFSET($B64,-($B64-1),MATCH(BS$6,$7:$7,)-1,1,1):OFFSET($B64,0,MATCH(BS$6,$7:$7,)-1,1,1))</f>
        <v>1216</v>
      </c>
      <c r="BT64">
        <f ca="1">SUM(OFFSET($B64,-($B64-1),MATCH(BT$6,$7:$7,)-1,1,1):OFFSET($B64,0,MATCH(BT$6,$7:$7,)-1,1,1))</f>
        <v>0</v>
      </c>
      <c r="BU64">
        <f ca="1">SUM(OFFSET($B64,-($B64-1),MATCH(BU$6,$7:$7,)-1,1,1):OFFSET($B64,0,MATCH(BU$6,$7:$7,)-1,1,1))</f>
        <v>0</v>
      </c>
      <c r="BV64">
        <f ca="1">SUM(OFFSET($B64,-($B64-1),MATCH(BV$6,$7:$7,)-1,1,1):OFFSET($B64,0,MATCH(BV$6,$7:$7,)-1,1,1))</f>
        <v>0</v>
      </c>
      <c r="BW64">
        <f ca="1">SUM(OFFSET($B64,-($B64-1),MATCH(BW$6,$7:$7,)-1,1,1):OFFSET($B64,0,MATCH(BW$6,$7:$7,)-1,1,1))</f>
        <v>0</v>
      </c>
      <c r="BX64">
        <f ca="1">SUM(OFFSET($B64,-($B64-1),MATCH(BX$6,$7:$7,)-1,1,1):OFFSET($B64,0,MATCH(BX$6,$7:$7,)-1,1,1))</f>
        <v>0</v>
      </c>
      <c r="BY64">
        <f ca="1">SUM(OFFSET($B64,-($B64-1),MATCH(BY$6,$7:$7,)-1,1,1):OFFSET($B64,0,MATCH(BY$6,$7:$7,)-1,1,1))</f>
        <v>0</v>
      </c>
      <c r="BZ64">
        <f ca="1">SUM(OFFSET($B64,-($B64-1),MATCH(BZ$6,$7:$7,)-1,1,1):OFFSET($B64,0,MATCH(BZ$6,$7:$7,)-1,1,1))</f>
        <v>0</v>
      </c>
      <c r="CA64">
        <f ca="1">SUM(OFFSET($B64,-($B64-1),MATCH(CA$6,$7:$7,)-1,1,1):OFFSET($B64,0,MATCH(CA$6,$7:$7,)-1,1,1))</f>
        <v>0</v>
      </c>
      <c r="CB64">
        <f ca="1">SUM(OFFSET($B64,-($B64-1),MATCH(CB$6,$7:$7,)-1,1,1):OFFSET($B64,0,MATCH(CB$6,$7:$7,)-1,1,1))</f>
        <v>0</v>
      </c>
      <c r="CC64">
        <f ca="1">SUM(OFFSET($B64,-($B64-1),MATCH(CC$6,$7:$7,)-1,1,1):OFFSET($B64,0,MATCH(CC$6,$7:$7,)-1,1,1))</f>
        <v>0</v>
      </c>
      <c r="CD64">
        <f ca="1">SUM(OFFSET($B64,-($B64-1),MATCH(CD$6,$7:$7,)-1,1,1):OFFSET($B64,0,MATCH(CD$6,$7:$7,)-1,1,1))</f>
        <v>0</v>
      </c>
      <c r="CE64">
        <f ca="1">SUM(OFFSET($B64,-($B64-1),MATCH(CE$6,$7:$7,)-1,1,1):OFFSET($B64,0,MATCH(CE$6,$7:$7,)-1,1,1))</f>
        <v>0</v>
      </c>
      <c r="CF64">
        <f ca="1">SUM(OFFSET($B64,-($B64-1),MATCH(CF$6,$7:$7,)-1,1,1):OFFSET($B64,0,MATCH(CF$6,$7:$7,)-1,1,1))</f>
        <v>0</v>
      </c>
      <c r="CG64">
        <f ca="1">SUM(OFFSET($B64,-($B64-1),MATCH(CG$6,$7:$7,)-1,1,1):OFFSET($B64,0,MATCH(CG$6,$7:$7,)-1,1,1))</f>
        <v>0</v>
      </c>
      <c r="CH64">
        <f ca="1">SUM(OFFSET($B64,-($B64-1),MATCH(CH$6,$7:$7,)-1,1,1):OFFSET($B64,0,MATCH(CH$6,$7:$7,)-1,1,1))</f>
        <v>0</v>
      </c>
      <c r="CJ64">
        <v>2400</v>
      </c>
      <c r="CK64" s="2">
        <v>1944</v>
      </c>
      <c r="CL64" s="2">
        <v>4056</v>
      </c>
      <c r="CM64" s="2">
        <v>288</v>
      </c>
      <c r="CN64" s="2">
        <v>672</v>
      </c>
      <c r="CO64" s="2">
        <f t="shared" ref="CO64:CO79" si="41">SUM(CJ53:CJ64)</f>
        <v>33896</v>
      </c>
      <c r="CP64" s="2">
        <f t="shared" si="40"/>
        <v>33823</v>
      </c>
      <c r="CQ64" s="2">
        <f t="shared" si="40"/>
        <v>68503</v>
      </c>
      <c r="CR64" s="2">
        <f t="shared" si="40"/>
        <v>1752</v>
      </c>
      <c r="CS64" s="2">
        <f t="shared" si="40"/>
        <v>7104</v>
      </c>
      <c r="CT64">
        <f ca="1">SUM(OFFSET($B64,-($B64-1),MATCH(CT$6,$7:$7,)-1,1,1):OFFSET($B64,0,MATCH(CT$6,$7:$7,)-1,1,1))</f>
        <v>7224</v>
      </c>
      <c r="CU64">
        <f ca="1">SUM(OFFSET($B64,-($B64-1),MATCH(CU$6,$7:$7,)-1,1,1):OFFSET($B64,0,MATCH(CU$6,$7:$7,)-1,1,1))</f>
        <v>18396</v>
      </c>
      <c r="CV64">
        <f ca="1">SUM(OFFSET($B64,-($B64-1),MATCH(CV$6,$7:$7,)-1,1,1):OFFSET($B64,0,MATCH(CV$6,$7:$7,)-1,1,1))</f>
        <v>576</v>
      </c>
      <c r="CW64">
        <f ca="1">SUM(OFFSET($B64,-($B64-1),MATCH(CW$6,$7:$7,)-1,1,1):OFFSET($B64,0,MATCH(CW$6,$7:$7,)-1,1,1))</f>
        <v>2276</v>
      </c>
      <c r="CX64">
        <f ca="1">SUM(OFFSET($B64,-($B64-1),MATCH(CX$6,$7:$7,)-1,1,1):OFFSET($B64,0,MATCH(CX$6,$7:$7,)-1,1,1))</f>
        <v>133837</v>
      </c>
    </row>
    <row r="65" spans="2:102">
      <c r="B65" s="38">
        <f t="shared" si="29"/>
        <v>5</v>
      </c>
      <c r="C65" s="37">
        <v>40391</v>
      </c>
      <c r="D65" s="156">
        <v>49949</v>
      </c>
      <c r="E65" s="155">
        <v>224</v>
      </c>
      <c r="F65" s="155">
        <v>67332</v>
      </c>
      <c r="G65" s="155">
        <f t="shared" si="20"/>
        <v>630707</v>
      </c>
      <c r="H65" s="155">
        <f t="shared" si="21"/>
        <v>2764</v>
      </c>
      <c r="I65" s="155">
        <f t="shared" si="39"/>
        <v>825902</v>
      </c>
      <c r="J65" s="155">
        <f ca="1">SUM(OFFSET($B65,-($B65-1),MATCH(J$6,$7:$7,)-1,1,1):OFFSET($B65,0,MATCH(J$6,$7:$7,)-1,1,1))</f>
        <v>1114</v>
      </c>
      <c r="K65" s="155">
        <f ca="1">SUM(OFFSET($B65,-($B65-1),MATCH(K$6,$7:$7,)-1,1,1):OFFSET($B65,0,MATCH(K$6,$7:$7,)-1,1,1))</f>
        <v>333594</v>
      </c>
      <c r="L65" s="155">
        <f ca="1">SUM(OFFSET($B65,-($B65-1),MATCH(L$6,$7:$7,)-1,1,1):OFFSET($B65,0,MATCH(L$6,$7:$7,)-1,1,1))</f>
        <v>3126329</v>
      </c>
      <c r="M65" s="48">
        <v>374286</v>
      </c>
      <c r="N65">
        <v>3622</v>
      </c>
      <c r="O65">
        <v>495754</v>
      </c>
      <c r="P65">
        <f t="shared" si="23"/>
        <v>4514088</v>
      </c>
      <c r="Q65">
        <f t="shared" si="24"/>
        <v>42933</v>
      </c>
      <c r="R65">
        <f t="shared" si="25"/>
        <v>5790684</v>
      </c>
      <c r="S65">
        <f ca="1">SUM(OFFSET($B65,-($B65-1),MATCH(S$6,$7:$7,)-1,1,1):OFFSET($B65,0,MATCH(S$6,$7:$7,)-1,1,1))</f>
        <v>17770</v>
      </c>
      <c r="T65">
        <f ca="1">SUM(OFFSET($B65,-($B65-1),MATCH(T$6,$7:$7,)-1,1,1):OFFSET($B65,0,MATCH(T$6,$7:$7,)-1,1,1))</f>
        <v>2430031</v>
      </c>
      <c r="U65">
        <f ca="1">SUM(OFFSET($B65,-($B65-1),MATCH(U$6,$7:$7,)-1,1,1):OFFSET($B65,0,MATCH(U$6,$7:$7,)-1,1,1))</f>
        <v>22508635</v>
      </c>
      <c r="V65" s="48">
        <v>328</v>
      </c>
      <c r="W65">
        <v>7331</v>
      </c>
      <c r="X65">
        <v>933</v>
      </c>
      <c r="Y65">
        <v>15290</v>
      </c>
      <c r="Z65">
        <v>535</v>
      </c>
      <c r="AA65">
        <v>52</v>
      </c>
      <c r="AB65">
        <v>321</v>
      </c>
      <c r="AR65" s="2">
        <f t="shared" si="32"/>
        <v>5432</v>
      </c>
      <c r="AS65" s="2">
        <f t="shared" si="33"/>
        <v>113840</v>
      </c>
      <c r="AT65" s="2">
        <f t="shared" si="34"/>
        <v>14979</v>
      </c>
      <c r="AU65" s="2">
        <f t="shared" si="35"/>
        <v>164870</v>
      </c>
      <c r="AV65" s="2">
        <f t="shared" si="36"/>
        <v>8402</v>
      </c>
      <c r="AW65" s="2">
        <f t="shared" si="37"/>
        <v>303</v>
      </c>
      <c r="AX65" s="2">
        <f t="shared" si="38"/>
        <v>4971</v>
      </c>
      <c r="AY65" s="2"/>
      <c r="AZ65" s="2"/>
      <c r="BA65" s="2"/>
      <c r="BB65" s="2"/>
      <c r="BC65" s="2"/>
      <c r="BD65" s="2"/>
      <c r="BE65" s="2"/>
      <c r="BF65" s="2"/>
      <c r="BG65" s="2"/>
      <c r="BH65" s="2"/>
      <c r="BI65" s="2"/>
      <c r="BJ65" s="2"/>
      <c r="BK65" s="2"/>
      <c r="BL65" s="2"/>
      <c r="BM65" s="2"/>
      <c r="BN65">
        <f ca="1">SUM(OFFSET($B65,-($B65-1),MATCH(BN$6,$7:$7,)-1,1,1):OFFSET($B65,0,MATCH(BN$6,$7:$7,)-1,1,1))</f>
        <v>39073</v>
      </c>
      <c r="BO65">
        <f ca="1">SUM(OFFSET($B65,-($B65-1),MATCH(BO$6,$7:$7,)-1,1,1):OFFSET($B65,0,MATCH(BO$6,$7:$7,)-1,1,1))</f>
        <v>4075</v>
      </c>
      <c r="BP65">
        <f ca="1">SUM(OFFSET($B65,-($B65-1),MATCH(BP$6,$7:$7,)-1,1,1):OFFSET($B65,0,MATCH(BP$6,$7:$7,)-1,1,1))</f>
        <v>70432</v>
      </c>
      <c r="BQ65">
        <f ca="1">SUM(OFFSET($B65,-($B65-1),MATCH(BQ$6,$7:$7,)-1,1,1):OFFSET($B65,0,MATCH(BQ$6,$7:$7,)-1,1,1))</f>
        <v>2653</v>
      </c>
      <c r="BR65">
        <f ca="1">SUM(OFFSET($B65,-($B65-1),MATCH(BR$6,$7:$7,)-1,1,1):OFFSET($B65,0,MATCH(BR$6,$7:$7,)-1,1,1))</f>
        <v>152</v>
      </c>
      <c r="BS65">
        <f ca="1">SUM(OFFSET($B65,-($B65-1),MATCH(BS$6,$7:$7,)-1,1,1):OFFSET($B65,0,MATCH(BS$6,$7:$7,)-1,1,1))</f>
        <v>1537</v>
      </c>
      <c r="BT65">
        <f ca="1">SUM(OFFSET($B65,-($B65-1),MATCH(BT$6,$7:$7,)-1,1,1):OFFSET($B65,0,MATCH(BT$6,$7:$7,)-1,1,1))</f>
        <v>0</v>
      </c>
      <c r="BU65">
        <f ca="1">SUM(OFFSET($B65,-($B65-1),MATCH(BU$6,$7:$7,)-1,1,1):OFFSET($B65,0,MATCH(BU$6,$7:$7,)-1,1,1))</f>
        <v>0</v>
      </c>
      <c r="BV65">
        <f ca="1">SUM(OFFSET($B65,-($B65-1),MATCH(BV$6,$7:$7,)-1,1,1):OFFSET($B65,0,MATCH(BV$6,$7:$7,)-1,1,1))</f>
        <v>0</v>
      </c>
      <c r="BW65">
        <f ca="1">SUM(OFFSET($B65,-($B65-1),MATCH(BW$6,$7:$7,)-1,1,1):OFFSET($B65,0,MATCH(BW$6,$7:$7,)-1,1,1))</f>
        <v>0</v>
      </c>
      <c r="BX65">
        <f ca="1">SUM(OFFSET($B65,-($B65-1),MATCH(BX$6,$7:$7,)-1,1,1):OFFSET($B65,0,MATCH(BX$6,$7:$7,)-1,1,1))</f>
        <v>0</v>
      </c>
      <c r="BY65">
        <f ca="1">SUM(OFFSET($B65,-($B65-1),MATCH(BY$6,$7:$7,)-1,1,1):OFFSET($B65,0,MATCH(BY$6,$7:$7,)-1,1,1))</f>
        <v>0</v>
      </c>
      <c r="BZ65">
        <f ca="1">SUM(OFFSET($B65,-($B65-1),MATCH(BZ$6,$7:$7,)-1,1,1):OFFSET($B65,0,MATCH(BZ$6,$7:$7,)-1,1,1))</f>
        <v>0</v>
      </c>
      <c r="CA65">
        <f ca="1">SUM(OFFSET($B65,-($B65-1),MATCH(CA$6,$7:$7,)-1,1,1):OFFSET($B65,0,MATCH(CA$6,$7:$7,)-1,1,1))</f>
        <v>0</v>
      </c>
      <c r="CB65">
        <f ca="1">SUM(OFFSET($B65,-($B65-1),MATCH(CB$6,$7:$7,)-1,1,1):OFFSET($B65,0,MATCH(CB$6,$7:$7,)-1,1,1))</f>
        <v>0</v>
      </c>
      <c r="CC65">
        <f ca="1">SUM(OFFSET($B65,-($B65-1),MATCH(CC$6,$7:$7,)-1,1,1):OFFSET($B65,0,MATCH(CC$6,$7:$7,)-1,1,1))</f>
        <v>0</v>
      </c>
      <c r="CD65">
        <f ca="1">SUM(OFFSET($B65,-($B65-1),MATCH(CD$6,$7:$7,)-1,1,1):OFFSET($B65,0,MATCH(CD$6,$7:$7,)-1,1,1))</f>
        <v>0</v>
      </c>
      <c r="CE65">
        <f ca="1">SUM(OFFSET($B65,-($B65-1),MATCH(CE$6,$7:$7,)-1,1,1):OFFSET($B65,0,MATCH(CE$6,$7:$7,)-1,1,1))</f>
        <v>0</v>
      </c>
      <c r="CF65">
        <f ca="1">SUM(OFFSET($B65,-($B65-1),MATCH(CF$6,$7:$7,)-1,1,1):OFFSET($B65,0,MATCH(CF$6,$7:$7,)-1,1,1))</f>
        <v>0</v>
      </c>
      <c r="CG65">
        <f ca="1">SUM(OFFSET($B65,-($B65-1),MATCH(CG$6,$7:$7,)-1,1,1):OFFSET($B65,0,MATCH(CG$6,$7:$7,)-1,1,1))</f>
        <v>0</v>
      </c>
      <c r="CH65">
        <f ca="1">SUM(OFFSET($B65,-($B65-1),MATCH(CH$6,$7:$7,)-1,1,1):OFFSET($B65,0,MATCH(CH$6,$7:$7,)-1,1,1))</f>
        <v>0</v>
      </c>
      <c r="CJ65">
        <v>2816</v>
      </c>
      <c r="CK65" s="2">
        <v>1320</v>
      </c>
      <c r="CL65" s="2">
        <v>4422</v>
      </c>
      <c r="CM65" s="2">
        <v>110</v>
      </c>
      <c r="CN65" s="2">
        <v>638</v>
      </c>
      <c r="CO65" s="2">
        <f t="shared" si="41"/>
        <v>33877</v>
      </c>
      <c r="CP65" s="2">
        <f t="shared" si="40"/>
        <v>33673</v>
      </c>
      <c r="CQ65" s="2">
        <f t="shared" si="40"/>
        <v>69061</v>
      </c>
      <c r="CR65" s="2">
        <f t="shared" si="40"/>
        <v>1778</v>
      </c>
      <c r="CS65" s="2">
        <f t="shared" si="40"/>
        <v>7406</v>
      </c>
      <c r="CT65">
        <f ca="1">SUM(OFFSET($B65,-($B65-1),MATCH(CT$6,$7:$7,)-1,1,1):OFFSET($B65,0,MATCH(CT$6,$7:$7,)-1,1,1))</f>
        <v>8544</v>
      </c>
      <c r="CU65">
        <f ca="1">SUM(OFFSET($B65,-($B65-1),MATCH(CU$6,$7:$7,)-1,1,1):OFFSET($B65,0,MATCH(CU$6,$7:$7,)-1,1,1))</f>
        <v>22818</v>
      </c>
      <c r="CV65">
        <f ca="1">SUM(OFFSET($B65,-($B65-1),MATCH(CV$6,$7:$7,)-1,1,1):OFFSET($B65,0,MATCH(CV$6,$7:$7,)-1,1,1))</f>
        <v>686</v>
      </c>
      <c r="CW65">
        <f ca="1">SUM(OFFSET($B65,-($B65-1),MATCH(CW$6,$7:$7,)-1,1,1):OFFSET($B65,0,MATCH(CW$6,$7:$7,)-1,1,1))</f>
        <v>2914</v>
      </c>
      <c r="CX65">
        <f ca="1">SUM(OFFSET($B65,-($B65-1),MATCH(CX$6,$7:$7,)-1,1,1):OFFSET($B65,0,MATCH(CX$6,$7:$7,)-1,1,1))</f>
        <v>167714</v>
      </c>
    </row>
    <row r="66" spans="2:102">
      <c r="B66" s="38">
        <f t="shared" si="29"/>
        <v>6</v>
      </c>
      <c r="C66" s="37">
        <v>40422</v>
      </c>
      <c r="D66" s="156">
        <v>52498</v>
      </c>
      <c r="E66" s="155">
        <v>217</v>
      </c>
      <c r="F66" s="155">
        <v>65728</v>
      </c>
      <c r="G66" s="155">
        <f t="shared" si="20"/>
        <v>633264</v>
      </c>
      <c r="H66" s="155">
        <f t="shared" si="21"/>
        <v>2758</v>
      </c>
      <c r="I66" s="155">
        <f t="shared" si="39"/>
        <v>826746</v>
      </c>
      <c r="J66" s="155">
        <f ca="1">SUM(OFFSET($B66,-($B66-1),MATCH(J$6,$7:$7,)-1,1,1):OFFSET($B66,0,MATCH(J$6,$7:$7,)-1,1,1))</f>
        <v>1331</v>
      </c>
      <c r="K66" s="155">
        <f ca="1">SUM(OFFSET($B66,-($B66-1),MATCH(K$6,$7:$7,)-1,1,1):OFFSET($B66,0,MATCH(K$6,$7:$7,)-1,1,1))</f>
        <v>399322</v>
      </c>
      <c r="L66" s="155">
        <f ca="1">SUM(OFFSET($B66,-($B66-1),MATCH(L$6,$7:$7,)-1,1,1):OFFSET($B66,0,MATCH(L$6,$7:$7,)-1,1,1))</f>
        <v>3759593</v>
      </c>
      <c r="M66" s="48">
        <v>386403</v>
      </c>
      <c r="N66">
        <v>3591</v>
      </c>
      <c r="O66">
        <v>488599</v>
      </c>
      <c r="P66">
        <f t="shared" si="23"/>
        <v>4529395</v>
      </c>
      <c r="Q66">
        <f t="shared" si="24"/>
        <v>42927</v>
      </c>
      <c r="R66">
        <f t="shared" si="25"/>
        <v>5792400</v>
      </c>
      <c r="S66">
        <f ca="1">SUM(OFFSET($B66,-($B66-1),MATCH(S$6,$7:$7,)-1,1,1):OFFSET($B66,0,MATCH(S$6,$7:$7,)-1,1,1))</f>
        <v>21361</v>
      </c>
      <c r="T66">
        <f ca="1">SUM(OFFSET($B66,-($B66-1),MATCH(T$6,$7:$7,)-1,1,1):OFFSET($B66,0,MATCH(T$6,$7:$7,)-1,1,1))</f>
        <v>2918630</v>
      </c>
      <c r="U66">
        <f ca="1">SUM(OFFSET($B66,-($B66-1),MATCH(U$6,$7:$7,)-1,1,1):OFFSET($B66,0,MATCH(U$6,$7:$7,)-1,1,1))</f>
        <v>27038030</v>
      </c>
      <c r="V66" s="48">
        <v>292</v>
      </c>
      <c r="W66">
        <v>9516</v>
      </c>
      <c r="X66">
        <v>477</v>
      </c>
      <c r="Y66">
        <v>14682</v>
      </c>
      <c r="Z66">
        <v>596</v>
      </c>
      <c r="AA66">
        <v>25</v>
      </c>
      <c r="AB66">
        <v>384</v>
      </c>
      <c r="AR66" s="2">
        <f t="shared" si="32"/>
        <v>5456</v>
      </c>
      <c r="AS66" s="2">
        <f t="shared" si="33"/>
        <v>113881</v>
      </c>
      <c r="AT66" s="2">
        <f t="shared" si="34"/>
        <v>14728</v>
      </c>
      <c r="AU66" s="2">
        <f t="shared" si="35"/>
        <v>166199</v>
      </c>
      <c r="AV66" s="2">
        <f t="shared" si="36"/>
        <v>8519</v>
      </c>
      <c r="AW66" s="2">
        <f t="shared" si="37"/>
        <v>238</v>
      </c>
      <c r="AX66" s="2">
        <f t="shared" si="38"/>
        <v>5142</v>
      </c>
      <c r="AY66" s="2"/>
      <c r="AZ66" s="2"/>
      <c r="BA66" s="2"/>
      <c r="BB66" s="2"/>
      <c r="BC66" s="2"/>
      <c r="BD66" s="2"/>
      <c r="BE66" s="2"/>
      <c r="BF66" s="2"/>
      <c r="BG66" s="2"/>
      <c r="BH66" s="2"/>
      <c r="BI66" s="2"/>
      <c r="BJ66" s="2"/>
      <c r="BK66" s="2"/>
      <c r="BL66" s="2"/>
      <c r="BM66" s="2"/>
      <c r="BN66">
        <f ca="1">SUM(OFFSET($B66,-($B66-1),MATCH(BN$6,$7:$7,)-1,1,1):OFFSET($B66,0,MATCH(BN$6,$7:$7,)-1,1,1))</f>
        <v>48589</v>
      </c>
      <c r="BO66">
        <f ca="1">SUM(OFFSET($B66,-($B66-1),MATCH(BO$6,$7:$7,)-1,1,1):OFFSET($B66,0,MATCH(BO$6,$7:$7,)-1,1,1))</f>
        <v>4552</v>
      </c>
      <c r="BP66">
        <f ca="1">SUM(OFFSET($B66,-($B66-1),MATCH(BP$6,$7:$7,)-1,1,1):OFFSET($B66,0,MATCH(BP$6,$7:$7,)-1,1,1))</f>
        <v>85114</v>
      </c>
      <c r="BQ66">
        <f ca="1">SUM(OFFSET($B66,-($B66-1),MATCH(BQ$6,$7:$7,)-1,1,1):OFFSET($B66,0,MATCH(BQ$6,$7:$7,)-1,1,1))</f>
        <v>3249</v>
      </c>
      <c r="BR66">
        <f ca="1">SUM(OFFSET($B66,-($B66-1),MATCH(BR$6,$7:$7,)-1,1,1):OFFSET($B66,0,MATCH(BR$6,$7:$7,)-1,1,1))</f>
        <v>177</v>
      </c>
      <c r="BS66">
        <f ca="1">SUM(OFFSET($B66,-($B66-1),MATCH(BS$6,$7:$7,)-1,1,1):OFFSET($B66,0,MATCH(BS$6,$7:$7,)-1,1,1))</f>
        <v>1921</v>
      </c>
      <c r="BT66">
        <f ca="1">SUM(OFFSET($B66,-($B66-1),MATCH(BT$6,$7:$7,)-1,1,1):OFFSET($B66,0,MATCH(BT$6,$7:$7,)-1,1,1))</f>
        <v>0</v>
      </c>
      <c r="BU66">
        <f ca="1">SUM(OFFSET($B66,-($B66-1),MATCH(BU$6,$7:$7,)-1,1,1):OFFSET($B66,0,MATCH(BU$6,$7:$7,)-1,1,1))</f>
        <v>0</v>
      </c>
      <c r="BV66">
        <f ca="1">SUM(OFFSET($B66,-($B66-1),MATCH(BV$6,$7:$7,)-1,1,1):OFFSET($B66,0,MATCH(BV$6,$7:$7,)-1,1,1))</f>
        <v>0</v>
      </c>
      <c r="BW66">
        <f ca="1">SUM(OFFSET($B66,-($B66-1),MATCH(BW$6,$7:$7,)-1,1,1):OFFSET($B66,0,MATCH(BW$6,$7:$7,)-1,1,1))</f>
        <v>0</v>
      </c>
      <c r="BX66">
        <f ca="1">SUM(OFFSET($B66,-($B66-1),MATCH(BX$6,$7:$7,)-1,1,1):OFFSET($B66,0,MATCH(BX$6,$7:$7,)-1,1,1))</f>
        <v>0</v>
      </c>
      <c r="BY66">
        <f ca="1">SUM(OFFSET($B66,-($B66-1),MATCH(BY$6,$7:$7,)-1,1,1):OFFSET($B66,0,MATCH(BY$6,$7:$7,)-1,1,1))</f>
        <v>0</v>
      </c>
      <c r="BZ66">
        <f ca="1">SUM(OFFSET($B66,-($B66-1),MATCH(BZ$6,$7:$7,)-1,1,1):OFFSET($B66,0,MATCH(BZ$6,$7:$7,)-1,1,1))</f>
        <v>0</v>
      </c>
      <c r="CA66">
        <f ca="1">SUM(OFFSET($B66,-($B66-1),MATCH(CA$6,$7:$7,)-1,1,1):OFFSET($B66,0,MATCH(CA$6,$7:$7,)-1,1,1))</f>
        <v>0</v>
      </c>
      <c r="CB66">
        <f ca="1">SUM(OFFSET($B66,-($B66-1),MATCH(CB$6,$7:$7,)-1,1,1):OFFSET($B66,0,MATCH(CB$6,$7:$7,)-1,1,1))</f>
        <v>0</v>
      </c>
      <c r="CC66">
        <f ca="1">SUM(OFFSET($B66,-($B66-1),MATCH(CC$6,$7:$7,)-1,1,1):OFFSET($B66,0,MATCH(CC$6,$7:$7,)-1,1,1))</f>
        <v>0</v>
      </c>
      <c r="CD66">
        <f ca="1">SUM(OFFSET($B66,-($B66-1),MATCH(CD$6,$7:$7,)-1,1,1):OFFSET($B66,0,MATCH(CD$6,$7:$7,)-1,1,1))</f>
        <v>0</v>
      </c>
      <c r="CE66">
        <f ca="1">SUM(OFFSET($B66,-($B66-1),MATCH(CE$6,$7:$7,)-1,1,1):OFFSET($B66,0,MATCH(CE$6,$7:$7,)-1,1,1))</f>
        <v>0</v>
      </c>
      <c r="CF66">
        <f ca="1">SUM(OFFSET($B66,-($B66-1),MATCH(CF$6,$7:$7,)-1,1,1):OFFSET($B66,0,MATCH(CF$6,$7:$7,)-1,1,1))</f>
        <v>0</v>
      </c>
      <c r="CG66">
        <f ca="1">SUM(OFFSET($B66,-($B66-1),MATCH(CG$6,$7:$7,)-1,1,1):OFFSET($B66,0,MATCH(CG$6,$7:$7,)-1,1,1))</f>
        <v>0</v>
      </c>
      <c r="CH66">
        <f ca="1">SUM(OFFSET($B66,-($B66-1),MATCH(CH$6,$7:$7,)-1,1,1):OFFSET($B66,0,MATCH(CH$6,$7:$7,)-1,1,1))</f>
        <v>0</v>
      </c>
      <c r="CJ66">
        <v>3102</v>
      </c>
      <c r="CK66" s="2">
        <v>2398</v>
      </c>
      <c r="CL66" s="2">
        <v>4862</v>
      </c>
      <c r="CM66" s="2">
        <v>154</v>
      </c>
      <c r="CN66" s="2">
        <v>594</v>
      </c>
      <c r="CO66" s="2">
        <f t="shared" si="41"/>
        <v>34165</v>
      </c>
      <c r="CP66" s="2">
        <f t="shared" si="40"/>
        <v>33467</v>
      </c>
      <c r="CQ66" s="2">
        <f t="shared" si="40"/>
        <v>68967</v>
      </c>
      <c r="CR66" s="2">
        <f t="shared" si="40"/>
        <v>1764</v>
      </c>
      <c r="CS66" s="2">
        <f t="shared" si="40"/>
        <v>7454</v>
      </c>
      <c r="CT66">
        <f ca="1">SUM(OFFSET($B66,-($B66-1),MATCH(CT$6,$7:$7,)-1,1,1):OFFSET($B66,0,MATCH(CT$6,$7:$7,)-1,1,1))</f>
        <v>10942</v>
      </c>
      <c r="CU66">
        <f ca="1">SUM(OFFSET($B66,-($B66-1),MATCH(CU$6,$7:$7,)-1,1,1):OFFSET($B66,0,MATCH(CU$6,$7:$7,)-1,1,1))</f>
        <v>27680</v>
      </c>
      <c r="CV66">
        <f ca="1">SUM(OFFSET($B66,-($B66-1),MATCH(CV$6,$7:$7,)-1,1,1):OFFSET($B66,0,MATCH(CV$6,$7:$7,)-1,1,1))</f>
        <v>840</v>
      </c>
      <c r="CW66">
        <f ca="1">SUM(OFFSET($B66,-($B66-1),MATCH(CW$6,$7:$7,)-1,1,1):OFFSET($B66,0,MATCH(CW$6,$7:$7,)-1,1,1))</f>
        <v>3508</v>
      </c>
      <c r="CX66">
        <f ca="1">SUM(OFFSET($B66,-($B66-1),MATCH(CX$6,$7:$7,)-1,1,1):OFFSET($B66,0,MATCH(CX$6,$7:$7,)-1,1,1))</f>
        <v>201879</v>
      </c>
    </row>
    <row r="67" spans="2:102">
      <c r="B67" s="38">
        <f t="shared" si="29"/>
        <v>7</v>
      </c>
      <c r="C67" s="37">
        <v>40452</v>
      </c>
      <c r="D67" s="156">
        <v>59267</v>
      </c>
      <c r="E67" s="155">
        <v>233</v>
      </c>
      <c r="F67" s="155">
        <v>70604</v>
      </c>
      <c r="G67" s="155">
        <f t="shared" si="20"/>
        <v>636400</v>
      </c>
      <c r="H67" s="155">
        <f t="shared" si="21"/>
        <v>2751</v>
      </c>
      <c r="I67" s="155">
        <f t="shared" si="39"/>
        <v>826330</v>
      </c>
      <c r="J67" s="155">
        <f ca="1">SUM(OFFSET($B67,-($B67-1),MATCH(J$6,$7:$7,)-1,1,1):OFFSET($B67,0,MATCH(J$6,$7:$7,)-1,1,1))</f>
        <v>1564</v>
      </c>
      <c r="K67" s="155">
        <f ca="1">SUM(OFFSET($B67,-($B67-1),MATCH(K$6,$7:$7,)-1,1,1):OFFSET($B67,0,MATCH(K$6,$7:$7,)-1,1,1))</f>
        <v>469926</v>
      </c>
      <c r="L67" s="155">
        <f ca="1">SUM(OFFSET($B67,-($B67-1),MATCH(L$6,$7:$7,)-1,1,1):OFFSET($B67,0,MATCH(L$6,$7:$7,)-1,1,1))</f>
        <v>4395993</v>
      </c>
      <c r="M67" s="48">
        <v>396893</v>
      </c>
      <c r="N67">
        <v>3625</v>
      </c>
      <c r="O67">
        <v>480551</v>
      </c>
      <c r="P67">
        <f t="shared" si="23"/>
        <v>4538242</v>
      </c>
      <c r="Q67">
        <f t="shared" si="24"/>
        <v>42881</v>
      </c>
      <c r="R67">
        <f t="shared" si="25"/>
        <v>5776273</v>
      </c>
      <c r="S67">
        <f ca="1">SUM(OFFSET($B67,-($B67-1),MATCH(S$6,$7:$7,)-1,1,1):OFFSET($B67,0,MATCH(S$6,$7:$7,)-1,1,1))</f>
        <v>24986</v>
      </c>
      <c r="T67">
        <f ca="1">SUM(OFFSET($B67,-($B67-1),MATCH(T$6,$7:$7,)-1,1,1):OFFSET($B67,0,MATCH(T$6,$7:$7,)-1,1,1))</f>
        <v>3399181</v>
      </c>
      <c r="U67">
        <f ca="1">SUM(OFFSET($B67,-($B67-1),MATCH(U$6,$7:$7,)-1,1,1):OFFSET($B67,0,MATCH(U$6,$7:$7,)-1,1,1))</f>
        <v>31576272</v>
      </c>
      <c r="V67" s="48">
        <v>419</v>
      </c>
      <c r="W67">
        <v>8604</v>
      </c>
      <c r="X67">
        <v>905</v>
      </c>
      <c r="Y67">
        <v>19315</v>
      </c>
      <c r="Z67">
        <v>835</v>
      </c>
      <c r="AA67">
        <v>28</v>
      </c>
      <c r="AB67">
        <v>286</v>
      </c>
      <c r="AR67" s="2">
        <f t="shared" si="32"/>
        <v>5488</v>
      </c>
      <c r="AS67" s="2">
        <f t="shared" si="33"/>
        <v>113908</v>
      </c>
      <c r="AT67" s="2">
        <f t="shared" si="34"/>
        <v>14598</v>
      </c>
      <c r="AU67" s="2">
        <f t="shared" si="35"/>
        <v>167909</v>
      </c>
      <c r="AV67" s="2">
        <f t="shared" si="36"/>
        <v>8595</v>
      </c>
      <c r="AW67" s="2">
        <f t="shared" si="37"/>
        <v>238</v>
      </c>
      <c r="AX67" s="2">
        <f t="shared" si="38"/>
        <v>5238</v>
      </c>
      <c r="AY67" s="2"/>
      <c r="AZ67" s="2"/>
      <c r="BA67" s="2"/>
      <c r="BB67" s="2"/>
      <c r="BC67" s="2"/>
      <c r="BD67" s="2"/>
      <c r="BE67" s="2"/>
      <c r="BF67" s="2"/>
      <c r="BG67" s="2"/>
      <c r="BH67" s="2"/>
      <c r="BI67" s="2"/>
      <c r="BJ67" s="2"/>
      <c r="BK67" s="2"/>
      <c r="BL67" s="2"/>
      <c r="BM67" s="2"/>
      <c r="BN67">
        <f ca="1">SUM(OFFSET($B67,-($B67-1),MATCH(BN$6,$7:$7,)-1,1,1):OFFSET($B67,0,MATCH(BN$6,$7:$7,)-1,1,1))</f>
        <v>57193</v>
      </c>
      <c r="BO67">
        <f ca="1">SUM(OFFSET($B67,-($B67-1),MATCH(BO$6,$7:$7,)-1,1,1):OFFSET($B67,0,MATCH(BO$6,$7:$7,)-1,1,1))</f>
        <v>5457</v>
      </c>
      <c r="BP67">
        <f ca="1">SUM(OFFSET($B67,-($B67-1),MATCH(BP$6,$7:$7,)-1,1,1):OFFSET($B67,0,MATCH(BP$6,$7:$7,)-1,1,1))</f>
        <v>104429</v>
      </c>
      <c r="BQ67">
        <f ca="1">SUM(OFFSET($B67,-($B67-1),MATCH(BQ$6,$7:$7,)-1,1,1):OFFSET($B67,0,MATCH(BQ$6,$7:$7,)-1,1,1))</f>
        <v>4084</v>
      </c>
      <c r="BR67">
        <f ca="1">SUM(OFFSET($B67,-($B67-1),MATCH(BR$6,$7:$7,)-1,1,1):OFFSET($B67,0,MATCH(BR$6,$7:$7,)-1,1,1))</f>
        <v>205</v>
      </c>
      <c r="BS67">
        <f ca="1">SUM(OFFSET($B67,-($B67-1),MATCH(BS$6,$7:$7,)-1,1,1):OFFSET($B67,0,MATCH(BS$6,$7:$7,)-1,1,1))</f>
        <v>2207</v>
      </c>
      <c r="BT67">
        <f ca="1">SUM(OFFSET($B67,-($B67-1),MATCH(BT$6,$7:$7,)-1,1,1):OFFSET($B67,0,MATCH(BT$6,$7:$7,)-1,1,1))</f>
        <v>0</v>
      </c>
      <c r="BU67">
        <f ca="1">SUM(OFFSET($B67,-($B67-1),MATCH(BU$6,$7:$7,)-1,1,1):OFFSET($B67,0,MATCH(BU$6,$7:$7,)-1,1,1))</f>
        <v>0</v>
      </c>
      <c r="BV67">
        <f ca="1">SUM(OFFSET($B67,-($B67-1),MATCH(BV$6,$7:$7,)-1,1,1):OFFSET($B67,0,MATCH(BV$6,$7:$7,)-1,1,1))</f>
        <v>0</v>
      </c>
      <c r="BW67">
        <f ca="1">SUM(OFFSET($B67,-($B67-1),MATCH(BW$6,$7:$7,)-1,1,1):OFFSET($B67,0,MATCH(BW$6,$7:$7,)-1,1,1))</f>
        <v>0</v>
      </c>
      <c r="BX67">
        <f ca="1">SUM(OFFSET($B67,-($B67-1),MATCH(BX$6,$7:$7,)-1,1,1):OFFSET($B67,0,MATCH(BX$6,$7:$7,)-1,1,1))</f>
        <v>0</v>
      </c>
      <c r="BY67">
        <f ca="1">SUM(OFFSET($B67,-($B67-1),MATCH(BY$6,$7:$7,)-1,1,1):OFFSET($B67,0,MATCH(BY$6,$7:$7,)-1,1,1))</f>
        <v>0</v>
      </c>
      <c r="BZ67">
        <f ca="1">SUM(OFFSET($B67,-($B67-1),MATCH(BZ$6,$7:$7,)-1,1,1):OFFSET($B67,0,MATCH(BZ$6,$7:$7,)-1,1,1))</f>
        <v>0</v>
      </c>
      <c r="CA67">
        <f ca="1">SUM(OFFSET($B67,-($B67-1),MATCH(CA$6,$7:$7,)-1,1,1):OFFSET($B67,0,MATCH(CA$6,$7:$7,)-1,1,1))</f>
        <v>0</v>
      </c>
      <c r="CB67">
        <f ca="1">SUM(OFFSET($B67,-($B67-1),MATCH(CB$6,$7:$7,)-1,1,1):OFFSET($B67,0,MATCH(CB$6,$7:$7,)-1,1,1))</f>
        <v>0</v>
      </c>
      <c r="CC67">
        <f ca="1">SUM(OFFSET($B67,-($B67-1),MATCH(CC$6,$7:$7,)-1,1,1):OFFSET($B67,0,MATCH(CC$6,$7:$7,)-1,1,1))</f>
        <v>0</v>
      </c>
      <c r="CD67">
        <f ca="1">SUM(OFFSET($B67,-($B67-1),MATCH(CD$6,$7:$7,)-1,1,1):OFFSET($B67,0,MATCH(CD$6,$7:$7,)-1,1,1))</f>
        <v>0</v>
      </c>
      <c r="CE67">
        <f ca="1">SUM(OFFSET($B67,-($B67-1),MATCH(CE$6,$7:$7,)-1,1,1):OFFSET($B67,0,MATCH(CE$6,$7:$7,)-1,1,1))</f>
        <v>0</v>
      </c>
      <c r="CF67">
        <f ca="1">SUM(OFFSET($B67,-($B67-1),MATCH(CF$6,$7:$7,)-1,1,1):OFFSET($B67,0,MATCH(CF$6,$7:$7,)-1,1,1))</f>
        <v>0</v>
      </c>
      <c r="CG67">
        <f ca="1">SUM(OFFSET($B67,-($B67-1),MATCH(CG$6,$7:$7,)-1,1,1):OFFSET($B67,0,MATCH(CG$6,$7:$7,)-1,1,1))</f>
        <v>0</v>
      </c>
      <c r="CH67">
        <f ca="1">SUM(OFFSET($B67,-($B67-1),MATCH(CH$6,$7:$7,)-1,1,1):OFFSET($B67,0,MATCH(CH$6,$7:$7,)-1,1,1))</f>
        <v>0</v>
      </c>
      <c r="CJ67">
        <v>3075</v>
      </c>
      <c r="CK67" s="2">
        <v>2500</v>
      </c>
      <c r="CL67" s="2">
        <v>4850</v>
      </c>
      <c r="CM67" s="2">
        <v>125</v>
      </c>
      <c r="CN67" s="2">
        <v>475</v>
      </c>
      <c r="CO67" s="2">
        <f t="shared" si="41"/>
        <v>34618</v>
      </c>
      <c r="CP67" s="2">
        <f t="shared" si="40"/>
        <v>33805</v>
      </c>
      <c r="CQ67" s="2">
        <f t="shared" si="40"/>
        <v>68481</v>
      </c>
      <c r="CR67" s="2">
        <f t="shared" si="40"/>
        <v>1636</v>
      </c>
      <c r="CS67" s="2">
        <f t="shared" si="40"/>
        <v>7515</v>
      </c>
      <c r="CT67">
        <f ca="1">SUM(OFFSET($B67,-($B67-1),MATCH(CT$6,$7:$7,)-1,1,1):OFFSET($B67,0,MATCH(CT$6,$7:$7,)-1,1,1))</f>
        <v>13442</v>
      </c>
      <c r="CU67">
        <f ca="1">SUM(OFFSET($B67,-($B67-1),MATCH(CU$6,$7:$7,)-1,1,1):OFFSET($B67,0,MATCH(CU$6,$7:$7,)-1,1,1))</f>
        <v>32530</v>
      </c>
      <c r="CV67">
        <f ca="1">SUM(OFFSET($B67,-($B67-1),MATCH(CV$6,$7:$7,)-1,1,1):OFFSET($B67,0,MATCH(CV$6,$7:$7,)-1,1,1))</f>
        <v>965</v>
      </c>
      <c r="CW67">
        <f ca="1">SUM(OFFSET($B67,-($B67-1),MATCH(CW$6,$7:$7,)-1,1,1):OFFSET($B67,0,MATCH(CW$6,$7:$7,)-1,1,1))</f>
        <v>3983</v>
      </c>
      <c r="CX67">
        <f ca="1">SUM(OFFSET($B67,-($B67-1),MATCH(CX$6,$7:$7,)-1,1,1):OFFSET($B67,0,MATCH(CX$6,$7:$7,)-1,1,1))</f>
        <v>236497</v>
      </c>
    </row>
    <row r="68" spans="2:102">
      <c r="B68" s="38">
        <f t="shared" si="29"/>
        <v>8</v>
      </c>
      <c r="C68" s="37">
        <v>40483</v>
      </c>
      <c r="D68" s="156">
        <v>55826</v>
      </c>
      <c r="E68" s="155">
        <v>232</v>
      </c>
      <c r="F68" s="155">
        <v>75032</v>
      </c>
      <c r="G68" s="155">
        <f t="shared" si="20"/>
        <v>640851</v>
      </c>
      <c r="H68" s="155">
        <f t="shared" si="21"/>
        <v>2751</v>
      </c>
      <c r="I68" s="155">
        <f t="shared" si="39"/>
        <v>832720</v>
      </c>
      <c r="J68" s="155">
        <f ca="1">SUM(OFFSET($B68,-($B68-1),MATCH(J$6,$7:$7,)-1,1,1):OFFSET($B68,0,MATCH(J$6,$7:$7,)-1,1,1))</f>
        <v>1796</v>
      </c>
      <c r="K68" s="155">
        <f ca="1">SUM(OFFSET($B68,-($B68-1),MATCH(K$6,$7:$7,)-1,1,1):OFFSET($B68,0,MATCH(K$6,$7:$7,)-1,1,1))</f>
        <v>544958</v>
      </c>
      <c r="L68" s="155">
        <f ca="1">SUM(OFFSET($B68,-($B68-1),MATCH(L$6,$7:$7,)-1,1,1):OFFSET($B68,0,MATCH(L$6,$7:$7,)-1,1,1))</f>
        <v>5036844</v>
      </c>
      <c r="M68" s="48">
        <v>385703</v>
      </c>
      <c r="N68">
        <v>3680</v>
      </c>
      <c r="O68">
        <v>467603</v>
      </c>
      <c r="P68">
        <f t="shared" si="23"/>
        <v>4540418</v>
      </c>
      <c r="Q68">
        <f t="shared" si="24"/>
        <v>42916</v>
      </c>
      <c r="R68">
        <f t="shared" si="25"/>
        <v>5748330</v>
      </c>
      <c r="S68">
        <f ca="1">SUM(OFFSET($B68,-($B68-1),MATCH(S$6,$7:$7,)-1,1,1):OFFSET($B68,0,MATCH(S$6,$7:$7,)-1,1,1))</f>
        <v>28666</v>
      </c>
      <c r="T68">
        <f ca="1">SUM(OFFSET($B68,-($B68-1),MATCH(T$6,$7:$7,)-1,1,1):OFFSET($B68,0,MATCH(T$6,$7:$7,)-1,1,1))</f>
        <v>3866784</v>
      </c>
      <c r="U68">
        <f ca="1">SUM(OFFSET($B68,-($B68-1),MATCH(U$6,$7:$7,)-1,1,1):OFFSET($B68,0,MATCH(U$6,$7:$7,)-1,1,1))</f>
        <v>36116690</v>
      </c>
      <c r="V68" s="48">
        <v>827</v>
      </c>
      <c r="W68">
        <v>9475</v>
      </c>
      <c r="X68">
        <v>1437</v>
      </c>
      <c r="Y68">
        <v>15830</v>
      </c>
      <c r="Z68">
        <v>725</v>
      </c>
      <c r="AA68">
        <v>50</v>
      </c>
      <c r="AB68">
        <v>485</v>
      </c>
      <c r="AR68" s="2">
        <f t="shared" si="32"/>
        <v>5703</v>
      </c>
      <c r="AS68" s="2">
        <f t="shared" si="33"/>
        <v>115036</v>
      </c>
      <c r="AT68" s="2">
        <f t="shared" si="34"/>
        <v>14744</v>
      </c>
      <c r="AU68" s="2">
        <f t="shared" si="35"/>
        <v>169256</v>
      </c>
      <c r="AV68" s="2">
        <f t="shared" si="36"/>
        <v>8373</v>
      </c>
      <c r="AW68" s="2">
        <f t="shared" si="37"/>
        <v>287</v>
      </c>
      <c r="AX68" s="2">
        <f t="shared" si="38"/>
        <v>5210</v>
      </c>
      <c r="AY68" s="2"/>
      <c r="AZ68" s="2"/>
      <c r="BA68" s="2"/>
      <c r="BB68" s="2"/>
      <c r="BC68" s="2"/>
      <c r="BD68" s="2"/>
      <c r="BE68" s="2"/>
      <c r="BF68" s="2"/>
      <c r="BG68" s="2"/>
      <c r="BH68" s="2"/>
      <c r="BI68" s="2"/>
      <c r="BJ68" s="2"/>
      <c r="BK68" s="2"/>
      <c r="BL68" s="2"/>
      <c r="BM68" s="2"/>
      <c r="BN68">
        <f ca="1">SUM(OFFSET($B68,-($B68-1),MATCH(BN$6,$7:$7,)-1,1,1):OFFSET($B68,0,MATCH(BN$6,$7:$7,)-1,1,1))</f>
        <v>66668</v>
      </c>
      <c r="BO68">
        <f ca="1">SUM(OFFSET($B68,-($B68-1),MATCH(BO$6,$7:$7,)-1,1,1):OFFSET($B68,0,MATCH(BO$6,$7:$7,)-1,1,1))</f>
        <v>6894</v>
      </c>
      <c r="BP68">
        <f ca="1">SUM(OFFSET($B68,-($B68-1),MATCH(BP$6,$7:$7,)-1,1,1):OFFSET($B68,0,MATCH(BP$6,$7:$7,)-1,1,1))</f>
        <v>120259</v>
      </c>
      <c r="BQ68">
        <f ca="1">SUM(OFFSET($B68,-($B68-1),MATCH(BQ$6,$7:$7,)-1,1,1):OFFSET($B68,0,MATCH(BQ$6,$7:$7,)-1,1,1))</f>
        <v>4809</v>
      </c>
      <c r="BR68">
        <f ca="1">SUM(OFFSET($B68,-($B68-1),MATCH(BR$6,$7:$7,)-1,1,1):OFFSET($B68,0,MATCH(BR$6,$7:$7,)-1,1,1))</f>
        <v>255</v>
      </c>
      <c r="BS68">
        <f ca="1">SUM(OFFSET($B68,-($B68-1),MATCH(BS$6,$7:$7,)-1,1,1):OFFSET($B68,0,MATCH(BS$6,$7:$7,)-1,1,1))</f>
        <v>2692</v>
      </c>
      <c r="BT68">
        <f ca="1">SUM(OFFSET($B68,-($B68-1),MATCH(BT$6,$7:$7,)-1,1,1):OFFSET($B68,0,MATCH(BT$6,$7:$7,)-1,1,1))</f>
        <v>0</v>
      </c>
      <c r="BU68">
        <f ca="1">SUM(OFFSET($B68,-($B68-1),MATCH(BU$6,$7:$7,)-1,1,1):OFFSET($B68,0,MATCH(BU$6,$7:$7,)-1,1,1))</f>
        <v>0</v>
      </c>
      <c r="BV68">
        <f ca="1">SUM(OFFSET($B68,-($B68-1),MATCH(BV$6,$7:$7,)-1,1,1):OFFSET($B68,0,MATCH(BV$6,$7:$7,)-1,1,1))</f>
        <v>0</v>
      </c>
      <c r="BW68">
        <f ca="1">SUM(OFFSET($B68,-($B68-1),MATCH(BW$6,$7:$7,)-1,1,1):OFFSET($B68,0,MATCH(BW$6,$7:$7,)-1,1,1))</f>
        <v>0</v>
      </c>
      <c r="BX68">
        <f ca="1">SUM(OFFSET($B68,-($B68-1),MATCH(BX$6,$7:$7,)-1,1,1):OFFSET($B68,0,MATCH(BX$6,$7:$7,)-1,1,1))</f>
        <v>0</v>
      </c>
      <c r="BY68">
        <f ca="1">SUM(OFFSET($B68,-($B68-1),MATCH(BY$6,$7:$7,)-1,1,1):OFFSET($B68,0,MATCH(BY$6,$7:$7,)-1,1,1))</f>
        <v>0</v>
      </c>
      <c r="BZ68">
        <f ca="1">SUM(OFFSET($B68,-($B68-1),MATCH(BZ$6,$7:$7,)-1,1,1):OFFSET($B68,0,MATCH(BZ$6,$7:$7,)-1,1,1))</f>
        <v>0</v>
      </c>
      <c r="CA68">
        <f ca="1">SUM(OFFSET($B68,-($B68-1),MATCH(CA$6,$7:$7,)-1,1,1):OFFSET($B68,0,MATCH(CA$6,$7:$7,)-1,1,1))</f>
        <v>0</v>
      </c>
      <c r="CB68">
        <f ca="1">SUM(OFFSET($B68,-($B68-1),MATCH(CB$6,$7:$7,)-1,1,1):OFFSET($B68,0,MATCH(CB$6,$7:$7,)-1,1,1))</f>
        <v>0</v>
      </c>
      <c r="CC68">
        <f ca="1">SUM(OFFSET($B68,-($B68-1),MATCH(CC$6,$7:$7,)-1,1,1):OFFSET($B68,0,MATCH(CC$6,$7:$7,)-1,1,1))</f>
        <v>0</v>
      </c>
      <c r="CD68">
        <f ca="1">SUM(OFFSET($B68,-($B68-1),MATCH(CD$6,$7:$7,)-1,1,1):OFFSET($B68,0,MATCH(CD$6,$7:$7,)-1,1,1))</f>
        <v>0</v>
      </c>
      <c r="CE68">
        <f ca="1">SUM(OFFSET($B68,-($B68-1),MATCH(CE$6,$7:$7,)-1,1,1):OFFSET($B68,0,MATCH(CE$6,$7:$7,)-1,1,1))</f>
        <v>0</v>
      </c>
      <c r="CF68">
        <f ca="1">SUM(OFFSET($B68,-($B68-1),MATCH(CF$6,$7:$7,)-1,1,1):OFFSET($B68,0,MATCH(CF$6,$7:$7,)-1,1,1))</f>
        <v>0</v>
      </c>
      <c r="CG68">
        <f ca="1">SUM(OFFSET($B68,-($B68-1),MATCH(CG$6,$7:$7,)-1,1,1):OFFSET($B68,0,MATCH(CG$6,$7:$7,)-1,1,1))</f>
        <v>0</v>
      </c>
      <c r="CH68">
        <f ca="1">SUM(OFFSET($B68,-($B68-1),MATCH(CH$6,$7:$7,)-1,1,1):OFFSET($B68,0,MATCH(CH$6,$7:$7,)-1,1,1))</f>
        <v>0</v>
      </c>
      <c r="CJ68">
        <v>3625</v>
      </c>
      <c r="CK68" s="2">
        <v>2750</v>
      </c>
      <c r="CL68" s="2">
        <v>5375</v>
      </c>
      <c r="CM68" s="2">
        <v>100</v>
      </c>
      <c r="CN68" s="2">
        <v>975</v>
      </c>
      <c r="CO68" s="2">
        <f t="shared" si="41"/>
        <v>34747</v>
      </c>
      <c r="CP68" s="2">
        <f t="shared" si="40"/>
        <v>33956</v>
      </c>
      <c r="CQ68" s="2">
        <f t="shared" si="40"/>
        <v>69187</v>
      </c>
      <c r="CR68" s="2">
        <f t="shared" si="40"/>
        <v>1644</v>
      </c>
      <c r="CS68" s="2">
        <f t="shared" si="40"/>
        <v>7777</v>
      </c>
      <c r="CT68">
        <f ca="1">SUM(OFFSET($B68,-($B68-1),MATCH(CT$6,$7:$7,)-1,1,1):OFFSET($B68,0,MATCH(CT$6,$7:$7,)-1,1,1))</f>
        <v>16192</v>
      </c>
      <c r="CU68">
        <f ca="1">SUM(OFFSET($B68,-($B68-1),MATCH(CU$6,$7:$7,)-1,1,1):OFFSET($B68,0,MATCH(CU$6,$7:$7,)-1,1,1))</f>
        <v>37905</v>
      </c>
      <c r="CV68">
        <f ca="1">SUM(OFFSET($B68,-($B68-1),MATCH(CV$6,$7:$7,)-1,1,1):OFFSET($B68,0,MATCH(CV$6,$7:$7,)-1,1,1))</f>
        <v>1065</v>
      </c>
      <c r="CW68">
        <f ca="1">SUM(OFFSET($B68,-($B68-1),MATCH(CW$6,$7:$7,)-1,1,1):OFFSET($B68,0,MATCH(CW$6,$7:$7,)-1,1,1))</f>
        <v>4958</v>
      </c>
      <c r="CX68">
        <f ca="1">SUM(OFFSET($B68,-($B68-1),MATCH(CX$6,$7:$7,)-1,1,1):OFFSET($B68,0,MATCH(CX$6,$7:$7,)-1,1,1))</f>
        <v>271244</v>
      </c>
    </row>
    <row r="69" spans="2:102">
      <c r="B69" s="38">
        <f t="shared" si="29"/>
        <v>9</v>
      </c>
      <c r="C69" s="37">
        <v>40513</v>
      </c>
      <c r="D69" s="156">
        <v>64760</v>
      </c>
      <c r="E69" s="155">
        <v>248</v>
      </c>
      <c r="F69" s="155">
        <v>80519</v>
      </c>
      <c r="G69" s="155">
        <f t="shared" si="20"/>
        <v>645288</v>
      </c>
      <c r="H69" s="155">
        <f t="shared" si="21"/>
        <v>2751</v>
      </c>
      <c r="I69" s="155">
        <f t="shared" si="39"/>
        <v>838295</v>
      </c>
      <c r="J69" s="155">
        <f ca="1">SUM(OFFSET($B69,-($B69-1),MATCH(J$6,$7:$7,)-1,1,1):OFFSET($B69,0,MATCH(J$6,$7:$7,)-1,1,1))</f>
        <v>2044</v>
      </c>
      <c r="K69" s="155">
        <f ca="1">SUM(OFFSET($B69,-($B69-1),MATCH(K$6,$7:$7,)-1,1,1):OFFSET($B69,0,MATCH(K$6,$7:$7,)-1,1,1))</f>
        <v>625477</v>
      </c>
      <c r="L69" s="155">
        <f ca="1">SUM(OFFSET($B69,-($B69-1),MATCH(L$6,$7:$7,)-1,1,1):OFFSET($B69,0,MATCH(L$6,$7:$7,)-1,1,1))</f>
        <v>5682132</v>
      </c>
      <c r="M69" s="48">
        <v>365432</v>
      </c>
      <c r="N69">
        <v>3509</v>
      </c>
      <c r="O69">
        <v>436076</v>
      </c>
      <c r="P69">
        <f t="shared" si="23"/>
        <v>4530168</v>
      </c>
      <c r="Q69">
        <f t="shared" si="24"/>
        <v>42805</v>
      </c>
      <c r="R69">
        <f t="shared" si="25"/>
        <v>5702977</v>
      </c>
      <c r="S69">
        <f ca="1">SUM(OFFSET($B69,-($B69-1),MATCH(S$6,$7:$7,)-1,1,1):OFFSET($B69,0,MATCH(S$6,$7:$7,)-1,1,1))</f>
        <v>32175</v>
      </c>
      <c r="T69">
        <f ca="1">SUM(OFFSET($B69,-($B69-1),MATCH(T$6,$7:$7,)-1,1,1):OFFSET($B69,0,MATCH(T$6,$7:$7,)-1,1,1))</f>
        <v>4302860</v>
      </c>
      <c r="U69">
        <f ca="1">SUM(OFFSET($B69,-($B69-1),MATCH(U$6,$7:$7,)-1,1,1):OFFSET($B69,0,MATCH(U$6,$7:$7,)-1,1,1))</f>
        <v>40646858</v>
      </c>
      <c r="V69" s="48">
        <v>795</v>
      </c>
      <c r="W69">
        <v>18277</v>
      </c>
      <c r="X69">
        <v>2461</v>
      </c>
      <c r="Y69">
        <v>11112</v>
      </c>
      <c r="Z69">
        <v>1295</v>
      </c>
      <c r="AA69">
        <v>31</v>
      </c>
      <c r="AB69">
        <v>706</v>
      </c>
      <c r="AR69" s="2">
        <f t="shared" si="32"/>
        <v>5745</v>
      </c>
      <c r="AS69" s="2">
        <f t="shared" si="33"/>
        <v>116201</v>
      </c>
      <c r="AT69" s="2">
        <f t="shared" si="34"/>
        <v>15017</v>
      </c>
      <c r="AU69" s="2">
        <f t="shared" si="35"/>
        <v>169775</v>
      </c>
      <c r="AV69" s="2">
        <f t="shared" si="36"/>
        <v>8607</v>
      </c>
      <c r="AW69" s="2">
        <f t="shared" si="37"/>
        <v>318</v>
      </c>
      <c r="AX69" s="2">
        <f t="shared" si="38"/>
        <v>5309</v>
      </c>
      <c r="AY69" s="2"/>
      <c r="AZ69" s="2"/>
      <c r="BA69" s="2"/>
      <c r="BB69" s="2"/>
      <c r="BC69" s="2"/>
      <c r="BD69" s="2"/>
      <c r="BE69" s="2"/>
      <c r="BF69" s="2"/>
      <c r="BG69" s="2"/>
      <c r="BH69" s="2"/>
      <c r="BI69" s="2"/>
      <c r="BJ69" s="2"/>
      <c r="BK69" s="2"/>
      <c r="BL69" s="2"/>
      <c r="BM69" s="2"/>
      <c r="BN69">
        <f ca="1">SUM(OFFSET($B69,-($B69-1),MATCH(BN$6,$7:$7,)-1,1,1):OFFSET($B69,0,MATCH(BN$6,$7:$7,)-1,1,1))</f>
        <v>84945</v>
      </c>
      <c r="BO69">
        <f ca="1">SUM(OFFSET($B69,-($B69-1),MATCH(BO$6,$7:$7,)-1,1,1):OFFSET($B69,0,MATCH(BO$6,$7:$7,)-1,1,1))</f>
        <v>9355</v>
      </c>
      <c r="BP69">
        <f ca="1">SUM(OFFSET($B69,-($B69-1),MATCH(BP$6,$7:$7,)-1,1,1):OFFSET($B69,0,MATCH(BP$6,$7:$7,)-1,1,1))</f>
        <v>131371</v>
      </c>
      <c r="BQ69">
        <f ca="1">SUM(OFFSET($B69,-($B69-1),MATCH(BQ$6,$7:$7,)-1,1,1):OFFSET($B69,0,MATCH(BQ$6,$7:$7,)-1,1,1))</f>
        <v>6104</v>
      </c>
      <c r="BR69">
        <f ca="1">SUM(OFFSET($B69,-($B69-1),MATCH(BR$6,$7:$7,)-1,1,1):OFFSET($B69,0,MATCH(BR$6,$7:$7,)-1,1,1))</f>
        <v>286</v>
      </c>
      <c r="BS69">
        <f ca="1">SUM(OFFSET($B69,-($B69-1),MATCH(BS$6,$7:$7,)-1,1,1):OFFSET($B69,0,MATCH(BS$6,$7:$7,)-1,1,1))</f>
        <v>3398</v>
      </c>
      <c r="BT69">
        <f ca="1">SUM(OFFSET($B69,-($B69-1),MATCH(BT$6,$7:$7,)-1,1,1):OFFSET($B69,0,MATCH(BT$6,$7:$7,)-1,1,1))</f>
        <v>0</v>
      </c>
      <c r="BU69">
        <f ca="1">SUM(OFFSET($B69,-($B69-1),MATCH(BU$6,$7:$7,)-1,1,1):OFFSET($B69,0,MATCH(BU$6,$7:$7,)-1,1,1))</f>
        <v>0</v>
      </c>
      <c r="BV69">
        <f ca="1">SUM(OFFSET($B69,-($B69-1),MATCH(BV$6,$7:$7,)-1,1,1):OFFSET($B69,0,MATCH(BV$6,$7:$7,)-1,1,1))</f>
        <v>0</v>
      </c>
      <c r="BW69">
        <f ca="1">SUM(OFFSET($B69,-($B69-1),MATCH(BW$6,$7:$7,)-1,1,1):OFFSET($B69,0,MATCH(BW$6,$7:$7,)-1,1,1))</f>
        <v>0</v>
      </c>
      <c r="BX69">
        <f ca="1">SUM(OFFSET($B69,-($B69-1),MATCH(BX$6,$7:$7,)-1,1,1):OFFSET($B69,0,MATCH(BX$6,$7:$7,)-1,1,1))</f>
        <v>0</v>
      </c>
      <c r="BY69">
        <f ca="1">SUM(OFFSET($B69,-($B69-1),MATCH(BY$6,$7:$7,)-1,1,1):OFFSET($B69,0,MATCH(BY$6,$7:$7,)-1,1,1))</f>
        <v>0</v>
      </c>
      <c r="BZ69">
        <f ca="1">SUM(OFFSET($B69,-($B69-1),MATCH(BZ$6,$7:$7,)-1,1,1):OFFSET($B69,0,MATCH(BZ$6,$7:$7,)-1,1,1))</f>
        <v>0</v>
      </c>
      <c r="CA69">
        <f ca="1">SUM(OFFSET($B69,-($B69-1),MATCH(CA$6,$7:$7,)-1,1,1):OFFSET($B69,0,MATCH(CA$6,$7:$7,)-1,1,1))</f>
        <v>0</v>
      </c>
      <c r="CB69">
        <f ca="1">SUM(OFFSET($B69,-($B69-1),MATCH(CB$6,$7:$7,)-1,1,1):OFFSET($B69,0,MATCH(CB$6,$7:$7,)-1,1,1))</f>
        <v>0</v>
      </c>
      <c r="CC69">
        <f ca="1">SUM(OFFSET($B69,-($B69-1),MATCH(CC$6,$7:$7,)-1,1,1):OFFSET($B69,0,MATCH(CC$6,$7:$7,)-1,1,1))</f>
        <v>0</v>
      </c>
      <c r="CD69">
        <f ca="1">SUM(OFFSET($B69,-($B69-1),MATCH(CD$6,$7:$7,)-1,1,1):OFFSET($B69,0,MATCH(CD$6,$7:$7,)-1,1,1))</f>
        <v>0</v>
      </c>
      <c r="CE69">
        <f ca="1">SUM(OFFSET($B69,-($B69-1),MATCH(CE$6,$7:$7,)-1,1,1):OFFSET($B69,0,MATCH(CE$6,$7:$7,)-1,1,1))</f>
        <v>0</v>
      </c>
      <c r="CF69">
        <f ca="1">SUM(OFFSET($B69,-($B69-1),MATCH(CF$6,$7:$7,)-1,1,1):OFFSET($B69,0,MATCH(CF$6,$7:$7,)-1,1,1))</f>
        <v>0</v>
      </c>
      <c r="CG69">
        <f ca="1">SUM(OFFSET($B69,-($B69-1),MATCH(CG$6,$7:$7,)-1,1,1):OFFSET($B69,0,MATCH(CG$6,$7:$7,)-1,1,1))</f>
        <v>0</v>
      </c>
      <c r="CH69">
        <f ca="1">SUM(OFFSET($B69,-($B69-1),MATCH(CH$6,$7:$7,)-1,1,1):OFFSET($B69,0,MATCH(CH$6,$7:$7,)-1,1,1))</f>
        <v>0</v>
      </c>
      <c r="CJ69">
        <v>2204</v>
      </c>
      <c r="CK69" s="2">
        <v>6496</v>
      </c>
      <c r="CL69" s="2">
        <v>13978</v>
      </c>
      <c r="CM69" s="2">
        <v>29</v>
      </c>
      <c r="CN69" s="2">
        <v>754</v>
      </c>
      <c r="CO69" s="2">
        <f t="shared" si="41"/>
        <v>34872</v>
      </c>
      <c r="CP69" s="2">
        <f t="shared" si="40"/>
        <v>33972</v>
      </c>
      <c r="CQ69" s="2">
        <f t="shared" si="40"/>
        <v>71042</v>
      </c>
      <c r="CR69" s="2">
        <f t="shared" si="40"/>
        <v>1538</v>
      </c>
      <c r="CS69" s="2">
        <f t="shared" si="40"/>
        <v>7748</v>
      </c>
      <c r="CT69">
        <f ca="1">SUM(OFFSET($B69,-($B69-1),MATCH(CT$6,$7:$7,)-1,1,1):OFFSET($B69,0,MATCH(CT$6,$7:$7,)-1,1,1))</f>
        <v>22688</v>
      </c>
      <c r="CU69">
        <f ca="1">SUM(OFFSET($B69,-($B69-1),MATCH(CU$6,$7:$7,)-1,1,1):OFFSET($B69,0,MATCH(CU$6,$7:$7,)-1,1,1))</f>
        <v>51883</v>
      </c>
      <c r="CV69">
        <f ca="1">SUM(OFFSET($B69,-($B69-1),MATCH(CV$6,$7:$7,)-1,1,1):OFFSET($B69,0,MATCH(CV$6,$7:$7,)-1,1,1))</f>
        <v>1094</v>
      </c>
      <c r="CW69">
        <f ca="1">SUM(OFFSET($B69,-($B69-1),MATCH(CW$6,$7:$7,)-1,1,1):OFFSET($B69,0,MATCH(CW$6,$7:$7,)-1,1,1))</f>
        <v>5712</v>
      </c>
      <c r="CX69">
        <f ca="1">SUM(OFFSET($B69,-($B69-1),MATCH(CX$6,$7:$7,)-1,1,1):OFFSET($B69,0,MATCH(CX$6,$7:$7,)-1,1,1))</f>
        <v>306116</v>
      </c>
    </row>
    <row r="70" spans="2:102">
      <c r="B70" s="38">
        <f t="shared" si="29"/>
        <v>10</v>
      </c>
      <c r="C70" s="37">
        <v>40544</v>
      </c>
      <c r="D70" s="156">
        <v>65926</v>
      </c>
      <c r="E70" s="155">
        <v>250</v>
      </c>
      <c r="F70" s="155">
        <v>80616</v>
      </c>
      <c r="G70" s="155">
        <f t="shared" si="20"/>
        <v>649003</v>
      </c>
      <c r="H70" s="155">
        <f t="shared" si="21"/>
        <v>2750</v>
      </c>
      <c r="I70" s="155">
        <f t="shared" si="39"/>
        <v>842845</v>
      </c>
      <c r="J70" s="155">
        <f ca="1">SUM(OFFSET($B70,-($B70-1),MATCH(J$6,$7:$7,)-1,1,1):OFFSET($B70,0,MATCH(J$6,$7:$7,)-1,1,1))</f>
        <v>2294</v>
      </c>
      <c r="K70" s="155">
        <f ca="1">SUM(OFFSET($B70,-($B70-1),MATCH(K$6,$7:$7,)-1,1,1):OFFSET($B70,0,MATCH(K$6,$7:$7,)-1,1,1))</f>
        <v>706093</v>
      </c>
      <c r="L70" s="155">
        <f ca="1">SUM(OFFSET($B70,-($B70-1),MATCH(L$6,$7:$7,)-1,1,1):OFFSET($B70,0,MATCH(L$6,$7:$7,)-1,1,1))</f>
        <v>6331135</v>
      </c>
      <c r="M70" s="48">
        <v>307215</v>
      </c>
      <c r="N70">
        <v>3175</v>
      </c>
      <c r="O70">
        <v>389366</v>
      </c>
      <c r="P70">
        <f t="shared" si="23"/>
        <v>4495373</v>
      </c>
      <c r="Q70">
        <f t="shared" si="24"/>
        <v>42771</v>
      </c>
      <c r="R70">
        <f t="shared" si="25"/>
        <v>5666140</v>
      </c>
      <c r="S70">
        <f ca="1">SUM(OFFSET($B70,-($B70-1),MATCH(S$6,$7:$7,)-1,1,1):OFFSET($B70,0,MATCH(S$6,$7:$7,)-1,1,1))</f>
        <v>35350</v>
      </c>
      <c r="T70">
        <f ca="1">SUM(OFFSET($B70,-($B70-1),MATCH(T$6,$7:$7,)-1,1,1):OFFSET($B70,0,MATCH(T$6,$7:$7,)-1,1,1))</f>
        <v>4692226</v>
      </c>
      <c r="U70">
        <f ca="1">SUM(OFFSET($B70,-($B70-1),MATCH(U$6,$7:$7,)-1,1,1):OFFSET($B70,0,MATCH(U$6,$7:$7,)-1,1,1))</f>
        <v>45142231</v>
      </c>
      <c r="V70" s="48">
        <v>543</v>
      </c>
      <c r="W70">
        <v>10669</v>
      </c>
      <c r="X70">
        <v>1953</v>
      </c>
      <c r="Y70">
        <v>18160</v>
      </c>
      <c r="Z70">
        <v>851</v>
      </c>
      <c r="AA70">
        <v>0</v>
      </c>
      <c r="AB70">
        <v>618</v>
      </c>
      <c r="AC70">
        <v>136</v>
      </c>
      <c r="AD70">
        <v>354</v>
      </c>
      <c r="AE70">
        <v>63</v>
      </c>
      <c r="AF70">
        <v>553</v>
      </c>
      <c r="AG70" s="41">
        <v>2165</v>
      </c>
      <c r="AH70">
        <v>129</v>
      </c>
      <c r="AI70" s="41">
        <v>2294</v>
      </c>
      <c r="AJ70">
        <v>618</v>
      </c>
      <c r="AK70">
        <v>31</v>
      </c>
      <c r="AL70">
        <v>0</v>
      </c>
      <c r="AM70">
        <v>649</v>
      </c>
      <c r="AN70">
        <v>94</v>
      </c>
      <c r="AO70">
        <v>256</v>
      </c>
      <c r="AP70" s="41">
        <v>28872</v>
      </c>
      <c r="AQ70" s="41"/>
      <c r="AR70" s="2">
        <f t="shared" si="32"/>
        <v>5839</v>
      </c>
      <c r="AS70" s="2">
        <f t="shared" si="33"/>
        <v>117429</v>
      </c>
      <c r="AT70" s="2">
        <f t="shared" si="34"/>
        <v>15156</v>
      </c>
      <c r="AU70" s="2">
        <f t="shared" si="35"/>
        <v>171829</v>
      </c>
      <c r="AV70" s="2">
        <f t="shared" si="36"/>
        <v>8715</v>
      </c>
      <c r="AW70" s="2">
        <f t="shared" si="37"/>
        <v>313</v>
      </c>
      <c r="AX70" s="2">
        <f t="shared" si="38"/>
        <v>5104</v>
      </c>
      <c r="AY70" s="2">
        <f t="shared" ref="AY70:BL70" si="42">SUM(AC59:AC70)</f>
        <v>136</v>
      </c>
      <c r="AZ70" s="2">
        <f t="shared" si="42"/>
        <v>354</v>
      </c>
      <c r="BA70" s="2">
        <f t="shared" si="42"/>
        <v>63</v>
      </c>
      <c r="BB70" s="2">
        <f t="shared" si="42"/>
        <v>553</v>
      </c>
      <c r="BC70" s="2">
        <f t="shared" si="42"/>
        <v>2165</v>
      </c>
      <c r="BD70" s="2">
        <f t="shared" si="42"/>
        <v>129</v>
      </c>
      <c r="BE70" s="2">
        <f t="shared" si="42"/>
        <v>2294</v>
      </c>
      <c r="BF70" s="2">
        <f t="shared" si="42"/>
        <v>618</v>
      </c>
      <c r="BG70" s="2">
        <f t="shared" si="42"/>
        <v>31</v>
      </c>
      <c r="BH70" s="2">
        <f t="shared" si="42"/>
        <v>0</v>
      </c>
      <c r="BI70" s="2">
        <f t="shared" si="42"/>
        <v>649</v>
      </c>
      <c r="BJ70" s="2">
        <f t="shared" si="42"/>
        <v>94</v>
      </c>
      <c r="BK70" s="2">
        <f t="shared" si="42"/>
        <v>256</v>
      </c>
      <c r="BL70" s="2">
        <f t="shared" si="42"/>
        <v>28872</v>
      </c>
      <c r="BM70" s="2"/>
      <c r="BN70">
        <f ca="1">SUM(OFFSET($B70,-($B70-1),MATCH(BN$6,$7:$7,)-1,1,1):OFFSET($B70,0,MATCH(BN$6,$7:$7,)-1,1,1))</f>
        <v>95614</v>
      </c>
      <c r="BO70">
        <f ca="1">SUM(OFFSET($B70,-($B70-1),MATCH(BO$6,$7:$7,)-1,1,1):OFFSET($B70,0,MATCH(BO$6,$7:$7,)-1,1,1))</f>
        <v>11308</v>
      </c>
      <c r="BP70">
        <f ca="1">SUM(OFFSET($B70,-($B70-1),MATCH(BP$6,$7:$7,)-1,1,1):OFFSET($B70,0,MATCH(BP$6,$7:$7,)-1,1,1))</f>
        <v>149531</v>
      </c>
      <c r="BQ70">
        <f ca="1">SUM(OFFSET($B70,-($B70-1),MATCH(BQ$6,$7:$7,)-1,1,1):OFFSET($B70,0,MATCH(BQ$6,$7:$7,)-1,1,1))</f>
        <v>6955</v>
      </c>
      <c r="BR70">
        <f ca="1">SUM(OFFSET($B70,-($B70-1),MATCH(BR$6,$7:$7,)-1,1,1):OFFSET($B70,0,MATCH(BR$6,$7:$7,)-1,1,1))</f>
        <v>286</v>
      </c>
      <c r="BS70">
        <f ca="1">SUM(OFFSET($B70,-($B70-1),MATCH(BS$6,$7:$7,)-1,1,1):OFFSET($B70,0,MATCH(BS$6,$7:$7,)-1,1,1))</f>
        <v>4016</v>
      </c>
      <c r="BT70">
        <f ca="1">SUM(OFFSET($B70,-($B70-1),MATCH(BT$6,$7:$7,)-1,1,1):OFFSET($B70,0,MATCH(BT$6,$7:$7,)-1,1,1))</f>
        <v>136</v>
      </c>
      <c r="BU70">
        <f ca="1">SUM(OFFSET($B70,-($B70-1),MATCH(BU$6,$7:$7,)-1,1,1):OFFSET($B70,0,MATCH(BU$6,$7:$7,)-1,1,1))</f>
        <v>354</v>
      </c>
      <c r="BV70">
        <f ca="1">SUM(OFFSET($B70,-($B70-1),MATCH(BV$6,$7:$7,)-1,1,1):OFFSET($B70,0,MATCH(BV$6,$7:$7,)-1,1,1))</f>
        <v>63</v>
      </c>
      <c r="BW70">
        <f ca="1">SUM(OFFSET($B70,-($B70-1),MATCH(BW$6,$7:$7,)-1,1,1):OFFSET($B70,0,MATCH(BW$6,$7:$7,)-1,1,1))</f>
        <v>553</v>
      </c>
      <c r="BX70">
        <f ca="1">SUM(OFFSET($B70,-($B70-1),MATCH(BX$6,$7:$7,)-1,1,1):OFFSET($B70,0,MATCH(BX$6,$7:$7,)-1,1,1))</f>
        <v>2165</v>
      </c>
      <c r="BY70">
        <f ca="1">SUM(OFFSET($B70,-($B70-1),MATCH(BY$6,$7:$7,)-1,1,1):OFFSET($B70,0,MATCH(BY$6,$7:$7,)-1,1,1))</f>
        <v>129</v>
      </c>
      <c r="BZ70">
        <f ca="1">SUM(OFFSET($B70,-($B70-1),MATCH(BZ$6,$7:$7,)-1,1,1):OFFSET($B70,0,MATCH(BZ$6,$7:$7,)-1,1,1))</f>
        <v>2294</v>
      </c>
      <c r="CA70">
        <f ca="1">SUM(OFFSET($B70,-($B70-1),MATCH(CA$6,$7:$7,)-1,1,1):OFFSET($B70,0,MATCH(CA$6,$7:$7,)-1,1,1))</f>
        <v>618</v>
      </c>
      <c r="CB70">
        <f ca="1">SUM(OFFSET($B70,-($B70-1),MATCH(CB$6,$7:$7,)-1,1,1):OFFSET($B70,0,MATCH(CB$6,$7:$7,)-1,1,1))</f>
        <v>31</v>
      </c>
      <c r="CC70">
        <f ca="1">SUM(OFFSET($B70,-($B70-1),MATCH(CC$6,$7:$7,)-1,1,1):OFFSET($B70,0,MATCH(CC$6,$7:$7,)-1,1,1))</f>
        <v>0</v>
      </c>
      <c r="CD70">
        <f ca="1">SUM(OFFSET($B70,-($B70-1),MATCH(CD$6,$7:$7,)-1,1,1):OFFSET($B70,0,MATCH(CD$6,$7:$7,)-1,1,1))</f>
        <v>649</v>
      </c>
      <c r="CE70">
        <f ca="1">SUM(OFFSET($B70,-($B70-1),MATCH(CE$6,$7:$7,)-1,1,1):OFFSET($B70,0,MATCH(CE$6,$7:$7,)-1,1,1))</f>
        <v>94</v>
      </c>
      <c r="CF70">
        <f ca="1">SUM(OFFSET($B70,-($B70-1),MATCH(CF$6,$7:$7,)-1,1,1):OFFSET($B70,0,MATCH(CF$6,$7:$7,)-1,1,1))</f>
        <v>256</v>
      </c>
      <c r="CG70">
        <f ca="1">SUM(OFFSET($B70,-($B70-1),MATCH(CG$6,$7:$7,)-1,1,1):OFFSET($B70,0,MATCH(CG$6,$7:$7,)-1,1,1))</f>
        <v>28872</v>
      </c>
      <c r="CH70">
        <f ca="1">SUM(OFFSET($B70,-($B70-1),MATCH(CH$6,$7:$7,)-1,1,1):OFFSET($B70,0,MATCH(CH$6,$7:$7,)-1,1,1))</f>
        <v>0</v>
      </c>
      <c r="CJ70">
        <v>2280</v>
      </c>
      <c r="CK70" s="2">
        <v>4530</v>
      </c>
      <c r="CL70" s="2">
        <v>6780</v>
      </c>
      <c r="CM70" s="2">
        <v>90</v>
      </c>
      <c r="CN70" s="2">
        <v>630</v>
      </c>
      <c r="CO70" s="2">
        <f t="shared" si="41"/>
        <v>35151</v>
      </c>
      <c r="CP70" s="2">
        <f t="shared" si="40"/>
        <v>34587</v>
      </c>
      <c r="CQ70" s="2">
        <f t="shared" si="40"/>
        <v>71500</v>
      </c>
      <c r="CR70" s="2">
        <f t="shared" si="40"/>
        <v>1541</v>
      </c>
      <c r="CS70" s="2">
        <f t="shared" si="40"/>
        <v>7769</v>
      </c>
      <c r="CT70">
        <f ca="1">SUM(OFFSET($B70,-($B70-1),MATCH(CT$6,$7:$7,)-1,1,1):OFFSET($B70,0,MATCH(CT$6,$7:$7,)-1,1,1))</f>
        <v>27218</v>
      </c>
      <c r="CU70">
        <f ca="1">SUM(OFFSET($B70,-($B70-1),MATCH(CU$6,$7:$7,)-1,1,1):OFFSET($B70,0,MATCH(CU$6,$7:$7,)-1,1,1))</f>
        <v>58663</v>
      </c>
      <c r="CV70">
        <f ca="1">SUM(OFFSET($B70,-($B70-1),MATCH(CV$6,$7:$7,)-1,1,1):OFFSET($B70,0,MATCH(CV$6,$7:$7,)-1,1,1))</f>
        <v>1184</v>
      </c>
      <c r="CW70">
        <f ca="1">SUM(OFFSET($B70,-($B70-1),MATCH(CW$6,$7:$7,)-1,1,1):OFFSET($B70,0,MATCH(CW$6,$7:$7,)-1,1,1))</f>
        <v>6342</v>
      </c>
      <c r="CX70">
        <f ca="1">SUM(OFFSET($B70,-($B70-1),MATCH(CX$6,$7:$7,)-1,1,1):OFFSET($B70,0,MATCH(CX$6,$7:$7,)-1,1,1))</f>
        <v>341267</v>
      </c>
    </row>
    <row r="71" spans="2:102">
      <c r="B71" s="38">
        <f t="shared" si="29"/>
        <v>11</v>
      </c>
      <c r="C71" s="37">
        <v>40575</v>
      </c>
      <c r="D71" s="156">
        <v>54945</v>
      </c>
      <c r="E71" s="155">
        <v>222</v>
      </c>
      <c r="F71" s="155">
        <v>70271</v>
      </c>
      <c r="G71" s="155">
        <f t="shared" si="20"/>
        <v>654078</v>
      </c>
      <c r="H71" s="155">
        <f t="shared" si="21"/>
        <v>2754</v>
      </c>
      <c r="I71" s="155">
        <f t="shared" si="39"/>
        <v>848572</v>
      </c>
      <c r="J71" s="155">
        <f ca="1">SUM(OFFSET($B71,-($B71-1),MATCH(J$6,$7:$7,)-1,1,1):OFFSET($B71,0,MATCH(J$6,$7:$7,)-1,1,1))</f>
        <v>2516</v>
      </c>
      <c r="K71" s="155">
        <f ca="1">SUM(OFFSET($B71,-($B71-1),MATCH(K$6,$7:$7,)-1,1,1):OFFSET($B71,0,MATCH(K$6,$7:$7,)-1,1,1))</f>
        <v>776364</v>
      </c>
      <c r="L71" s="155">
        <f ca="1">SUM(OFFSET($B71,-($B71-1),MATCH(L$6,$7:$7,)-1,1,1):OFFSET($B71,0,MATCH(L$6,$7:$7,)-1,1,1))</f>
        <v>6985213</v>
      </c>
      <c r="M71" s="48">
        <v>360863</v>
      </c>
      <c r="N71">
        <v>3421</v>
      </c>
      <c r="O71">
        <v>429913</v>
      </c>
      <c r="P71">
        <f t="shared" si="23"/>
        <v>4485628</v>
      </c>
      <c r="Q71">
        <f t="shared" si="24"/>
        <v>42664</v>
      </c>
      <c r="R71">
        <f t="shared" si="25"/>
        <v>5636279</v>
      </c>
      <c r="S71">
        <f ca="1">SUM(OFFSET($B71,-($B71-1),MATCH(S$6,$7:$7,)-1,1,1):OFFSET($B71,0,MATCH(S$6,$7:$7,)-1,1,1))</f>
        <v>38771</v>
      </c>
      <c r="T71">
        <f ca="1">SUM(OFFSET($B71,-($B71-1),MATCH(T$6,$7:$7,)-1,1,1):OFFSET($B71,0,MATCH(T$6,$7:$7,)-1,1,1))</f>
        <v>5122139</v>
      </c>
      <c r="U71">
        <f ca="1">SUM(OFFSET($B71,-($B71-1),MATCH(U$6,$7:$7,)-1,1,1):OFFSET($B71,0,MATCH(U$6,$7:$7,)-1,1,1))</f>
        <v>49627859</v>
      </c>
      <c r="V71" s="48">
        <v>631</v>
      </c>
      <c r="W71">
        <v>11215</v>
      </c>
      <c r="X71">
        <v>2325</v>
      </c>
      <c r="Y71">
        <v>10895</v>
      </c>
      <c r="Z71">
        <v>1040</v>
      </c>
      <c r="AA71">
        <v>1</v>
      </c>
      <c r="AB71">
        <v>796</v>
      </c>
      <c r="AC71">
        <v>457</v>
      </c>
      <c r="AD71">
        <v>296</v>
      </c>
      <c r="AE71">
        <v>35</v>
      </c>
      <c r="AF71">
        <v>788</v>
      </c>
      <c r="AG71" s="41">
        <v>2425</v>
      </c>
      <c r="AH71">
        <v>204</v>
      </c>
      <c r="AI71" s="41">
        <v>2629</v>
      </c>
      <c r="AJ71">
        <v>771</v>
      </c>
      <c r="AK71">
        <v>50</v>
      </c>
      <c r="AL71">
        <v>0</v>
      </c>
      <c r="AM71">
        <v>821</v>
      </c>
      <c r="AN71">
        <v>102</v>
      </c>
      <c r="AO71">
        <v>191</v>
      </c>
      <c r="AP71" s="41">
        <v>22165</v>
      </c>
      <c r="AQ71" s="41"/>
      <c r="AR71" s="2">
        <f t="shared" si="32"/>
        <v>5906</v>
      </c>
      <c r="AS71" s="2">
        <f t="shared" si="33"/>
        <v>118258</v>
      </c>
      <c r="AT71" s="2">
        <f t="shared" si="34"/>
        <v>15165</v>
      </c>
      <c r="AU71" s="2">
        <f t="shared" si="35"/>
        <v>172364</v>
      </c>
      <c r="AV71" s="2">
        <f t="shared" si="36"/>
        <v>8990</v>
      </c>
      <c r="AW71" s="2">
        <f t="shared" si="37"/>
        <v>313</v>
      </c>
      <c r="AX71" s="2">
        <f t="shared" si="38"/>
        <v>5333</v>
      </c>
      <c r="AY71" s="2">
        <f t="shared" ref="AY71:AY134" si="43">SUM(AC60:AC71)</f>
        <v>593</v>
      </c>
      <c r="AZ71" s="2">
        <f t="shared" ref="AZ71:AZ134" si="44">SUM(AD60:AD71)</f>
        <v>650</v>
      </c>
      <c r="BA71" s="2">
        <f t="shared" ref="BA71:BA134" si="45">SUM(AE60:AE71)</f>
        <v>98</v>
      </c>
      <c r="BB71" s="2">
        <f t="shared" ref="BB71:BB134" si="46">SUM(AF60:AF71)</f>
        <v>1341</v>
      </c>
      <c r="BC71" s="2">
        <f t="shared" ref="BC71:BC134" si="47">SUM(AG60:AG71)</f>
        <v>4590</v>
      </c>
      <c r="BD71" s="2">
        <f t="shared" ref="BD71:BD134" si="48">SUM(AH60:AH71)</f>
        <v>333</v>
      </c>
      <c r="BE71" s="2">
        <f t="shared" ref="BE71:BE134" si="49">SUM(AI60:AI71)</f>
        <v>4923</v>
      </c>
      <c r="BF71" s="2">
        <f t="shared" ref="BF71:BF134" si="50">SUM(AJ60:AJ71)</f>
        <v>1389</v>
      </c>
      <c r="BG71" s="2">
        <f t="shared" ref="BG71:BG134" si="51">SUM(AK60:AK71)</f>
        <v>81</v>
      </c>
      <c r="BH71" s="2">
        <f t="shared" ref="BH71:BH134" si="52">SUM(AL60:AL71)</f>
        <v>0</v>
      </c>
      <c r="BI71" s="2">
        <f t="shared" ref="BI71:BI134" si="53">SUM(AM60:AM71)</f>
        <v>1470</v>
      </c>
      <c r="BJ71" s="2">
        <f t="shared" ref="BJ71:BJ134" si="54">SUM(AN60:AN71)</f>
        <v>196</v>
      </c>
      <c r="BK71" s="2">
        <f t="shared" ref="BK71:BK134" si="55">SUM(AO60:AO71)</f>
        <v>447</v>
      </c>
      <c r="BL71" s="2">
        <f t="shared" ref="BL71:BL134" si="56">SUM(AP60:AP71)</f>
        <v>51037</v>
      </c>
      <c r="BM71" s="2"/>
      <c r="BN71">
        <f ca="1">SUM(OFFSET($B71,-($B71-1),MATCH(BN$6,$7:$7,)-1,1,1):OFFSET($B71,0,MATCH(BN$6,$7:$7,)-1,1,1))</f>
        <v>106829</v>
      </c>
      <c r="BO71">
        <f ca="1">SUM(OFFSET($B71,-($B71-1),MATCH(BO$6,$7:$7,)-1,1,1):OFFSET($B71,0,MATCH(BO$6,$7:$7,)-1,1,1))</f>
        <v>13633</v>
      </c>
      <c r="BP71">
        <f ca="1">SUM(OFFSET($B71,-($B71-1),MATCH(BP$6,$7:$7,)-1,1,1):OFFSET($B71,0,MATCH(BP$6,$7:$7,)-1,1,1))</f>
        <v>160426</v>
      </c>
      <c r="BQ71">
        <f ca="1">SUM(OFFSET($B71,-($B71-1),MATCH(BQ$6,$7:$7,)-1,1,1):OFFSET($B71,0,MATCH(BQ$6,$7:$7,)-1,1,1))</f>
        <v>7995</v>
      </c>
      <c r="BR71">
        <f ca="1">SUM(OFFSET($B71,-($B71-1),MATCH(BR$6,$7:$7,)-1,1,1):OFFSET($B71,0,MATCH(BR$6,$7:$7,)-1,1,1))</f>
        <v>287</v>
      </c>
      <c r="BS71">
        <f ca="1">SUM(OFFSET($B71,-($B71-1),MATCH(BS$6,$7:$7,)-1,1,1):OFFSET($B71,0,MATCH(BS$6,$7:$7,)-1,1,1))</f>
        <v>4812</v>
      </c>
      <c r="BT71">
        <f ca="1">SUM(OFFSET($B71,-($B71-1),MATCH(BT$6,$7:$7,)-1,1,1):OFFSET($B71,0,MATCH(BT$6,$7:$7,)-1,1,1))</f>
        <v>593</v>
      </c>
      <c r="BU71">
        <f ca="1">SUM(OFFSET($B71,-($B71-1),MATCH(BU$6,$7:$7,)-1,1,1):OFFSET($B71,0,MATCH(BU$6,$7:$7,)-1,1,1))</f>
        <v>650</v>
      </c>
      <c r="BV71">
        <f ca="1">SUM(OFFSET($B71,-($B71-1),MATCH(BV$6,$7:$7,)-1,1,1):OFFSET($B71,0,MATCH(BV$6,$7:$7,)-1,1,1))</f>
        <v>98</v>
      </c>
      <c r="BW71">
        <f ca="1">SUM(OFFSET($B71,-($B71-1),MATCH(BW$6,$7:$7,)-1,1,1):OFFSET($B71,0,MATCH(BW$6,$7:$7,)-1,1,1))</f>
        <v>1341</v>
      </c>
      <c r="BX71">
        <f ca="1">SUM(OFFSET($B71,-($B71-1),MATCH(BX$6,$7:$7,)-1,1,1):OFFSET($B71,0,MATCH(BX$6,$7:$7,)-1,1,1))</f>
        <v>4590</v>
      </c>
      <c r="BY71">
        <f ca="1">SUM(OFFSET($B71,-($B71-1),MATCH(BY$6,$7:$7,)-1,1,1):OFFSET($B71,0,MATCH(BY$6,$7:$7,)-1,1,1))</f>
        <v>333</v>
      </c>
      <c r="BZ71">
        <f ca="1">SUM(OFFSET($B71,-($B71-1),MATCH(BZ$6,$7:$7,)-1,1,1):OFFSET($B71,0,MATCH(BZ$6,$7:$7,)-1,1,1))</f>
        <v>4923</v>
      </c>
      <c r="CA71">
        <f ca="1">SUM(OFFSET($B71,-($B71-1),MATCH(CA$6,$7:$7,)-1,1,1):OFFSET($B71,0,MATCH(CA$6,$7:$7,)-1,1,1))</f>
        <v>1389</v>
      </c>
      <c r="CB71">
        <f ca="1">SUM(OFFSET($B71,-($B71-1),MATCH(CB$6,$7:$7,)-1,1,1):OFFSET($B71,0,MATCH(CB$6,$7:$7,)-1,1,1))</f>
        <v>81</v>
      </c>
      <c r="CC71">
        <f ca="1">SUM(OFFSET($B71,-($B71-1),MATCH(CC$6,$7:$7,)-1,1,1):OFFSET($B71,0,MATCH(CC$6,$7:$7,)-1,1,1))</f>
        <v>0</v>
      </c>
      <c r="CD71">
        <f ca="1">SUM(OFFSET($B71,-($B71-1),MATCH(CD$6,$7:$7,)-1,1,1):OFFSET($B71,0,MATCH(CD$6,$7:$7,)-1,1,1))</f>
        <v>1470</v>
      </c>
      <c r="CE71">
        <f ca="1">SUM(OFFSET($B71,-($B71-1),MATCH(CE$6,$7:$7,)-1,1,1):OFFSET($B71,0,MATCH(CE$6,$7:$7,)-1,1,1))</f>
        <v>196</v>
      </c>
      <c r="CF71">
        <f ca="1">SUM(OFFSET($B71,-($B71-1),MATCH(CF$6,$7:$7,)-1,1,1):OFFSET($B71,0,MATCH(CF$6,$7:$7,)-1,1,1))</f>
        <v>447</v>
      </c>
      <c r="CG71">
        <f ca="1">SUM(OFFSET($B71,-($B71-1),MATCH(CG$6,$7:$7,)-1,1,1):OFFSET($B71,0,MATCH(CG$6,$7:$7,)-1,1,1))</f>
        <v>51037</v>
      </c>
      <c r="CH71">
        <f ca="1">SUM(OFFSET($B71,-($B71-1),MATCH(CH$6,$7:$7,)-1,1,1):OFFSET($B71,0,MATCH(CH$6,$7:$7,)-1,1,1))</f>
        <v>0</v>
      </c>
      <c r="CJ71">
        <v>3300</v>
      </c>
      <c r="CK71" s="2">
        <v>4400</v>
      </c>
      <c r="CL71" s="2">
        <v>6825</v>
      </c>
      <c r="CM71" s="2">
        <v>200</v>
      </c>
      <c r="CN71" s="2">
        <v>1100</v>
      </c>
      <c r="CO71" s="2">
        <f t="shared" si="41"/>
        <v>35326</v>
      </c>
      <c r="CP71" s="2">
        <f t="shared" si="40"/>
        <v>35362</v>
      </c>
      <c r="CQ71" s="2">
        <f t="shared" si="40"/>
        <v>71650</v>
      </c>
      <c r="CR71" s="2">
        <f t="shared" si="40"/>
        <v>1566</v>
      </c>
      <c r="CS71" s="2">
        <f t="shared" si="40"/>
        <v>8144</v>
      </c>
      <c r="CT71">
        <f ca="1">SUM(OFFSET($B71,-($B71-1),MATCH(CT$6,$7:$7,)-1,1,1):OFFSET($B71,0,MATCH(CT$6,$7:$7,)-1,1,1))</f>
        <v>31618</v>
      </c>
      <c r="CU71">
        <f ca="1">SUM(OFFSET($B71,-($B71-1),MATCH(CU$6,$7:$7,)-1,1,1):OFFSET($B71,0,MATCH(CU$6,$7:$7,)-1,1,1))</f>
        <v>65488</v>
      </c>
      <c r="CV71">
        <f ca="1">SUM(OFFSET($B71,-($B71-1),MATCH(CV$6,$7:$7,)-1,1,1):OFFSET($B71,0,MATCH(CV$6,$7:$7,)-1,1,1))</f>
        <v>1384</v>
      </c>
      <c r="CW71">
        <f ca="1">SUM(OFFSET($B71,-($B71-1),MATCH(CW$6,$7:$7,)-1,1,1):OFFSET($B71,0,MATCH(CW$6,$7:$7,)-1,1,1))</f>
        <v>7442</v>
      </c>
      <c r="CX71">
        <f ca="1">SUM(OFFSET($B71,-($B71-1),MATCH(CX$6,$7:$7,)-1,1,1):OFFSET($B71,0,MATCH(CX$6,$7:$7,)-1,1,1))</f>
        <v>376593</v>
      </c>
    </row>
    <row r="72" spans="2:102">
      <c r="B72" s="38">
        <f t="shared" si="29"/>
        <v>12</v>
      </c>
      <c r="C72" s="37">
        <v>40603</v>
      </c>
      <c r="D72" s="156">
        <v>56961</v>
      </c>
      <c r="E72" s="155">
        <v>240</v>
      </c>
      <c r="F72" s="155">
        <v>80667</v>
      </c>
      <c r="G72" s="155">
        <f t="shared" si="20"/>
        <v>654576</v>
      </c>
      <c r="H72" s="155">
        <f t="shared" si="21"/>
        <v>2756</v>
      </c>
      <c r="I72" s="155">
        <f t="shared" si="39"/>
        <v>857031</v>
      </c>
      <c r="J72" s="155">
        <f ca="1">SUM(OFFSET($B72,-($B72-1),MATCH(J$6,$7:$7,)-1,1,1):OFFSET($B72,0,MATCH(J$6,$7:$7,)-1,1,1))</f>
        <v>2756</v>
      </c>
      <c r="K72" s="155">
        <f ca="1">SUM(OFFSET($B72,-($B72-1),MATCH(K$6,$7:$7,)-1,1,1):OFFSET($B72,0,MATCH(K$6,$7:$7,)-1,1,1))</f>
        <v>857031</v>
      </c>
      <c r="L72" s="155">
        <f ca="1">SUM(OFFSET($B72,-($B72-1),MATCH(L$6,$7:$7,)-1,1,1):OFFSET($B72,0,MATCH(L$6,$7:$7,)-1,1,1))</f>
        <v>7639789</v>
      </c>
      <c r="M72" s="48">
        <v>400745</v>
      </c>
      <c r="N72">
        <v>3786</v>
      </c>
      <c r="O72">
        <v>493488</v>
      </c>
      <c r="P72">
        <f t="shared" si="23"/>
        <v>4479651</v>
      </c>
      <c r="Q72">
        <f t="shared" si="24"/>
        <v>42557</v>
      </c>
      <c r="R72">
        <f t="shared" si="25"/>
        <v>5615627</v>
      </c>
      <c r="S72">
        <f ca="1">SUM(OFFSET($B72,-($B72-1),MATCH(S$6,$7:$7,)-1,1,1):OFFSET($B72,0,MATCH(S$6,$7:$7,)-1,1,1))</f>
        <v>42557</v>
      </c>
      <c r="T72">
        <f ca="1">SUM(OFFSET($B72,-($B72-1),MATCH(T$6,$7:$7,)-1,1,1):OFFSET($B72,0,MATCH(T$6,$7:$7,)-1,1,1))</f>
        <v>5615627</v>
      </c>
      <c r="U72">
        <f ca="1">SUM(OFFSET($B72,-($B72-1),MATCH(U$6,$7:$7,)-1,1,1):OFFSET($B72,0,MATCH(U$6,$7:$7,)-1,1,1))</f>
        <v>54107510</v>
      </c>
      <c r="V72" s="48">
        <v>524</v>
      </c>
      <c r="W72">
        <v>11193</v>
      </c>
      <c r="X72">
        <v>1554</v>
      </c>
      <c r="Y72">
        <v>12400</v>
      </c>
      <c r="Z72">
        <v>703</v>
      </c>
      <c r="AA72">
        <v>90</v>
      </c>
      <c r="AB72">
        <v>578</v>
      </c>
      <c r="AC72">
        <v>294</v>
      </c>
      <c r="AD72">
        <v>305</v>
      </c>
      <c r="AE72">
        <v>35</v>
      </c>
      <c r="AF72">
        <v>634</v>
      </c>
      <c r="AG72" s="41">
        <v>1736</v>
      </c>
      <c r="AH72">
        <v>150</v>
      </c>
      <c r="AI72" s="41">
        <v>1886</v>
      </c>
      <c r="AJ72">
        <v>578</v>
      </c>
      <c r="AK72">
        <v>0</v>
      </c>
      <c r="AL72">
        <v>30</v>
      </c>
      <c r="AM72">
        <v>608</v>
      </c>
      <c r="AN72">
        <v>33</v>
      </c>
      <c r="AO72">
        <v>98</v>
      </c>
      <c r="AP72" s="41">
        <v>23745</v>
      </c>
      <c r="AQ72" s="41"/>
      <c r="AR72" s="2">
        <f t="shared" si="32"/>
        <v>6121</v>
      </c>
      <c r="AS72" s="2">
        <f t="shared" si="33"/>
        <v>118022</v>
      </c>
      <c r="AT72" s="2">
        <f t="shared" si="34"/>
        <v>15187</v>
      </c>
      <c r="AU72" s="2">
        <f t="shared" si="35"/>
        <v>172826</v>
      </c>
      <c r="AV72" s="2">
        <f t="shared" si="36"/>
        <v>8698</v>
      </c>
      <c r="AW72" s="2">
        <f t="shared" si="37"/>
        <v>377</v>
      </c>
      <c r="AX72" s="2">
        <f t="shared" si="38"/>
        <v>5390</v>
      </c>
      <c r="AY72" s="2">
        <f t="shared" si="43"/>
        <v>887</v>
      </c>
      <c r="AZ72" s="2">
        <f t="shared" si="44"/>
        <v>955</v>
      </c>
      <c r="BA72" s="2">
        <f t="shared" si="45"/>
        <v>133</v>
      </c>
      <c r="BB72" s="2">
        <f t="shared" si="46"/>
        <v>1975</v>
      </c>
      <c r="BC72" s="2">
        <f t="shared" si="47"/>
        <v>6326</v>
      </c>
      <c r="BD72" s="2">
        <f t="shared" si="48"/>
        <v>483</v>
      </c>
      <c r="BE72" s="2">
        <f t="shared" si="49"/>
        <v>6809</v>
      </c>
      <c r="BF72" s="2">
        <f t="shared" si="50"/>
        <v>1967</v>
      </c>
      <c r="BG72" s="2">
        <f t="shared" si="51"/>
        <v>81</v>
      </c>
      <c r="BH72" s="2">
        <f t="shared" si="52"/>
        <v>30</v>
      </c>
      <c r="BI72" s="2">
        <f t="shared" si="53"/>
        <v>2078</v>
      </c>
      <c r="BJ72" s="2">
        <f t="shared" si="54"/>
        <v>229</v>
      </c>
      <c r="BK72" s="2">
        <f t="shared" si="55"/>
        <v>545</v>
      </c>
      <c r="BL72" s="2">
        <f t="shared" si="56"/>
        <v>74782</v>
      </c>
      <c r="BM72" s="2"/>
      <c r="BN72">
        <f ca="1">SUM(OFFSET($B72,-($B72-1),MATCH(BN$6,$7:$7,)-1,1,1):OFFSET($B72,0,MATCH(BN$6,$7:$7,)-1,1,1))</f>
        <v>118022</v>
      </c>
      <c r="BO72">
        <f ca="1">SUM(OFFSET($B72,-($B72-1),MATCH(BO$6,$7:$7,)-1,1,1):OFFSET($B72,0,MATCH(BO$6,$7:$7,)-1,1,1))</f>
        <v>15187</v>
      </c>
      <c r="BP72">
        <f ca="1">SUM(OFFSET($B72,-($B72-1),MATCH(BP$6,$7:$7,)-1,1,1):OFFSET($B72,0,MATCH(BP$6,$7:$7,)-1,1,1))</f>
        <v>172826</v>
      </c>
      <c r="BQ72">
        <f ca="1">SUM(OFFSET($B72,-($B72-1),MATCH(BQ$6,$7:$7,)-1,1,1):OFFSET($B72,0,MATCH(BQ$6,$7:$7,)-1,1,1))</f>
        <v>8698</v>
      </c>
      <c r="BR72">
        <f ca="1">SUM(OFFSET($B72,-($B72-1),MATCH(BR$6,$7:$7,)-1,1,1):OFFSET($B72,0,MATCH(BR$6,$7:$7,)-1,1,1))</f>
        <v>377</v>
      </c>
      <c r="BS72">
        <f ca="1">SUM(OFFSET($B72,-($B72-1),MATCH(BS$6,$7:$7,)-1,1,1):OFFSET($B72,0,MATCH(BS$6,$7:$7,)-1,1,1))</f>
        <v>5390</v>
      </c>
      <c r="BT72">
        <f ca="1">SUM(OFFSET($B72,-($B72-1),MATCH(BT$6,$7:$7,)-1,1,1):OFFSET($B72,0,MATCH(BT$6,$7:$7,)-1,1,1))</f>
        <v>887</v>
      </c>
      <c r="BU72">
        <f ca="1">SUM(OFFSET($B72,-($B72-1),MATCH(BU$6,$7:$7,)-1,1,1):OFFSET($B72,0,MATCH(BU$6,$7:$7,)-1,1,1))</f>
        <v>955</v>
      </c>
      <c r="BV72">
        <f ca="1">SUM(OFFSET($B72,-($B72-1),MATCH(BV$6,$7:$7,)-1,1,1):OFFSET($B72,0,MATCH(BV$6,$7:$7,)-1,1,1))</f>
        <v>133</v>
      </c>
      <c r="BW72">
        <f ca="1">SUM(OFFSET($B72,-($B72-1),MATCH(BW$6,$7:$7,)-1,1,1):OFFSET($B72,0,MATCH(BW$6,$7:$7,)-1,1,1))</f>
        <v>1975</v>
      </c>
      <c r="BX72">
        <f ca="1">SUM(OFFSET($B72,-($B72-1),MATCH(BX$6,$7:$7,)-1,1,1):OFFSET($B72,0,MATCH(BX$6,$7:$7,)-1,1,1))</f>
        <v>6326</v>
      </c>
      <c r="BY72">
        <f ca="1">SUM(OFFSET($B72,-($B72-1),MATCH(BY$6,$7:$7,)-1,1,1):OFFSET($B72,0,MATCH(BY$6,$7:$7,)-1,1,1))</f>
        <v>483</v>
      </c>
      <c r="BZ72">
        <f ca="1">SUM(OFFSET($B72,-($B72-1),MATCH(BZ$6,$7:$7,)-1,1,1):OFFSET($B72,0,MATCH(BZ$6,$7:$7,)-1,1,1))</f>
        <v>6809</v>
      </c>
      <c r="CA72">
        <f ca="1">SUM(OFFSET($B72,-($B72-1),MATCH(CA$6,$7:$7,)-1,1,1):OFFSET($B72,0,MATCH(CA$6,$7:$7,)-1,1,1))</f>
        <v>1967</v>
      </c>
      <c r="CB72">
        <f ca="1">SUM(OFFSET($B72,-($B72-1),MATCH(CB$6,$7:$7,)-1,1,1):OFFSET($B72,0,MATCH(CB$6,$7:$7,)-1,1,1))</f>
        <v>81</v>
      </c>
      <c r="CC72">
        <f ca="1">SUM(OFFSET($B72,-($B72-1),MATCH(CC$6,$7:$7,)-1,1,1):OFFSET($B72,0,MATCH(CC$6,$7:$7,)-1,1,1))</f>
        <v>30</v>
      </c>
      <c r="CD72">
        <f ca="1">SUM(OFFSET($B72,-($B72-1),MATCH(CD$6,$7:$7,)-1,1,1):OFFSET($B72,0,MATCH(CD$6,$7:$7,)-1,1,1))</f>
        <v>2078</v>
      </c>
      <c r="CE72">
        <f ca="1">SUM(OFFSET($B72,-($B72-1),MATCH(CE$6,$7:$7,)-1,1,1):OFFSET($B72,0,MATCH(CE$6,$7:$7,)-1,1,1))</f>
        <v>229</v>
      </c>
      <c r="CF72">
        <f ca="1">SUM(OFFSET($B72,-($B72-1),MATCH(CF$6,$7:$7,)-1,1,1):OFFSET($B72,0,MATCH(CF$6,$7:$7,)-1,1,1))</f>
        <v>545</v>
      </c>
      <c r="CG72">
        <f ca="1">SUM(OFFSET($B72,-($B72-1),MATCH(CG$6,$7:$7,)-1,1,1):OFFSET($B72,0,MATCH(CG$6,$7:$7,)-1,1,1))</f>
        <v>74782</v>
      </c>
      <c r="CH72">
        <f ca="1">SUM(OFFSET($B72,-($B72-1),MATCH(CH$6,$7:$7,)-1,1,1):OFFSET($B72,0,MATCH(CH$6,$7:$7,)-1,1,1))</f>
        <v>0</v>
      </c>
      <c r="CJ72">
        <v>3300</v>
      </c>
      <c r="CK72" s="2">
        <v>4020</v>
      </c>
      <c r="CL72" s="2">
        <v>6360</v>
      </c>
      <c r="CM72" s="2">
        <v>60</v>
      </c>
      <c r="CN72" s="2">
        <v>990</v>
      </c>
      <c r="CO72" s="2">
        <f t="shared" si="41"/>
        <v>34830</v>
      </c>
      <c r="CP72" s="2">
        <f t="shared" si="40"/>
        <v>35638</v>
      </c>
      <c r="CQ72" s="2">
        <f t="shared" si="40"/>
        <v>71848</v>
      </c>
      <c r="CR72" s="2">
        <f t="shared" si="40"/>
        <v>1444</v>
      </c>
      <c r="CS72" s="2">
        <f t="shared" si="40"/>
        <v>8432</v>
      </c>
      <c r="CT72">
        <f ca="1">SUM(OFFSET($B72,-($B72-1),MATCH(CT$6,$7:$7,)-1,1,1):OFFSET($B72,0,MATCH(CT$6,$7:$7,)-1,1,1))</f>
        <v>35638</v>
      </c>
      <c r="CU72">
        <f ca="1">SUM(OFFSET($B72,-($B72-1),MATCH(CU$6,$7:$7,)-1,1,1):OFFSET($B72,0,MATCH(CU$6,$7:$7,)-1,1,1))</f>
        <v>71848</v>
      </c>
      <c r="CV72">
        <f ca="1">SUM(OFFSET($B72,-($B72-1),MATCH(CV$6,$7:$7,)-1,1,1):OFFSET($B72,0,MATCH(CV$6,$7:$7,)-1,1,1))</f>
        <v>1444</v>
      </c>
      <c r="CW72">
        <f ca="1">SUM(OFFSET($B72,-($B72-1),MATCH(CW$6,$7:$7,)-1,1,1):OFFSET($B72,0,MATCH(CW$6,$7:$7,)-1,1,1))</f>
        <v>8432</v>
      </c>
      <c r="CX72">
        <f ca="1">SUM(OFFSET($B72,-($B72-1),MATCH(CX$6,$7:$7,)-1,1,1):OFFSET($B72,0,MATCH(CX$6,$7:$7,)-1,1,1))</f>
        <v>411423</v>
      </c>
    </row>
    <row r="73" spans="2:102">
      <c r="B73" s="38">
        <f t="shared" si="29"/>
        <v>1</v>
      </c>
      <c r="C73" s="37">
        <v>40634</v>
      </c>
      <c r="D73" s="156">
        <v>57931</v>
      </c>
      <c r="E73" s="155">
        <v>224</v>
      </c>
      <c r="F73" s="155">
        <v>77697</v>
      </c>
      <c r="G73" s="155">
        <f t="shared" si="20"/>
        <v>660343</v>
      </c>
      <c r="H73" s="155">
        <f t="shared" si="21"/>
        <v>2748</v>
      </c>
      <c r="I73" s="155">
        <f t="shared" si="39"/>
        <v>865446</v>
      </c>
      <c r="J73" s="155">
        <f ca="1">SUM(OFFSET($B73,-($B73-1),MATCH(J$6,$7:$7,)-1,1,1):OFFSET($B73,0,MATCH(J$6,$7:$7,)-1,1,1))</f>
        <v>224</v>
      </c>
      <c r="K73" s="155">
        <f ca="1">SUM(OFFSET($B73,-($B73-1),MATCH(K$6,$7:$7,)-1,1,1):OFFSET($B73,0,MATCH(K$6,$7:$7,)-1,1,1))</f>
        <v>77697</v>
      </c>
      <c r="L73" s="155">
        <f ca="1">SUM(OFFSET($B73,-($B73-1),MATCH(L$6,$7:$7,)-1,1,1):OFFSET($B73,0,MATCH(L$6,$7:$7,)-1,1,1))</f>
        <v>660343</v>
      </c>
      <c r="M73" s="48">
        <v>372788</v>
      </c>
      <c r="N73">
        <v>3510</v>
      </c>
      <c r="O73">
        <v>462355</v>
      </c>
      <c r="P73">
        <f t="shared" si="23"/>
        <v>4467431</v>
      </c>
      <c r="Q73">
        <f t="shared" si="24"/>
        <v>42446</v>
      </c>
      <c r="R73">
        <f t="shared" si="25"/>
        <v>5591008</v>
      </c>
      <c r="S73">
        <f ca="1">SUM(OFFSET($B73,-($B73-1),MATCH(S$6,$7:$7,)-1,1,1):OFFSET($B73,0,MATCH(S$6,$7:$7,)-1,1,1))</f>
        <v>3510</v>
      </c>
      <c r="T73">
        <f ca="1">SUM(OFFSET($B73,-($B73-1),MATCH(T$6,$7:$7,)-1,1,1):OFFSET($B73,0,MATCH(T$6,$7:$7,)-1,1,1))</f>
        <v>462355</v>
      </c>
      <c r="U73">
        <f ca="1">SUM(OFFSET($B73,-($B73-1),MATCH(U$6,$7:$7,)-1,1,1):OFFSET($B73,0,MATCH(U$6,$7:$7,)-1,1,1))</f>
        <v>4467431</v>
      </c>
      <c r="V73" s="48">
        <v>471</v>
      </c>
      <c r="W73">
        <v>11815</v>
      </c>
      <c r="X73">
        <v>1213</v>
      </c>
      <c r="Y73">
        <v>14092</v>
      </c>
      <c r="Z73">
        <v>612</v>
      </c>
      <c r="AA73">
        <v>0</v>
      </c>
      <c r="AB73">
        <v>556</v>
      </c>
      <c r="AC73">
        <v>280</v>
      </c>
      <c r="AD73">
        <v>202</v>
      </c>
      <c r="AE73">
        <v>73</v>
      </c>
      <c r="AF73">
        <v>555</v>
      </c>
      <c r="AG73" s="41">
        <v>1237</v>
      </c>
      <c r="AH73">
        <v>101</v>
      </c>
      <c r="AI73" s="41">
        <v>1338</v>
      </c>
      <c r="AJ73">
        <v>556</v>
      </c>
      <c r="AK73">
        <v>24</v>
      </c>
      <c r="AL73">
        <v>0</v>
      </c>
      <c r="AM73">
        <v>580</v>
      </c>
      <c r="AN73">
        <v>50</v>
      </c>
      <c r="AO73">
        <v>52</v>
      </c>
      <c r="AP73" s="41">
        <v>25908</v>
      </c>
      <c r="AQ73" s="41"/>
      <c r="AR73" s="2">
        <f t="shared" si="32"/>
        <v>6016</v>
      </c>
      <c r="AS73" s="2">
        <f t="shared" si="33"/>
        <v>120435</v>
      </c>
      <c r="AT73" s="2">
        <f t="shared" si="34"/>
        <v>15606</v>
      </c>
      <c r="AU73" s="2">
        <f t="shared" si="35"/>
        <v>173554</v>
      </c>
      <c r="AV73" s="2">
        <f t="shared" si="36"/>
        <v>8729</v>
      </c>
      <c r="AW73" s="2">
        <f t="shared" si="37"/>
        <v>352</v>
      </c>
      <c r="AX73" s="2">
        <f t="shared" si="38"/>
        <v>5582</v>
      </c>
      <c r="AY73" s="2">
        <f t="shared" si="43"/>
        <v>1167</v>
      </c>
      <c r="AZ73" s="2">
        <f t="shared" si="44"/>
        <v>1157</v>
      </c>
      <c r="BA73" s="2">
        <f t="shared" si="45"/>
        <v>206</v>
      </c>
      <c r="BB73" s="2">
        <f t="shared" si="46"/>
        <v>2530</v>
      </c>
      <c r="BC73" s="2">
        <f t="shared" si="47"/>
        <v>7563</v>
      </c>
      <c r="BD73" s="2">
        <f t="shared" si="48"/>
        <v>584</v>
      </c>
      <c r="BE73" s="2">
        <f t="shared" si="49"/>
        <v>8147</v>
      </c>
      <c r="BF73" s="2">
        <f t="shared" si="50"/>
        <v>2523</v>
      </c>
      <c r="BG73" s="2">
        <f t="shared" si="51"/>
        <v>105</v>
      </c>
      <c r="BH73" s="2">
        <f t="shared" si="52"/>
        <v>30</v>
      </c>
      <c r="BI73" s="2">
        <f t="shared" si="53"/>
        <v>2658</v>
      </c>
      <c r="BJ73" s="2">
        <f t="shared" si="54"/>
        <v>279</v>
      </c>
      <c r="BK73" s="2">
        <f t="shared" si="55"/>
        <v>597</v>
      </c>
      <c r="BL73" s="2">
        <f t="shared" si="56"/>
        <v>100690</v>
      </c>
      <c r="BM73" s="2"/>
      <c r="BN73">
        <f ca="1">SUM(OFFSET($B73,-($B73-1),MATCH(BN$6,$7:$7,)-1,1,1):OFFSET($B73,0,MATCH(BN$6,$7:$7,)-1,1,1))</f>
        <v>11815</v>
      </c>
      <c r="BO73">
        <f ca="1">SUM(OFFSET($B73,-($B73-1),MATCH(BO$6,$7:$7,)-1,1,1):OFFSET($B73,0,MATCH(BO$6,$7:$7,)-1,1,1))</f>
        <v>1213</v>
      </c>
      <c r="BP73">
        <f ca="1">SUM(OFFSET($B73,-($B73-1),MATCH(BP$6,$7:$7,)-1,1,1):OFFSET($B73,0,MATCH(BP$6,$7:$7,)-1,1,1))</f>
        <v>14092</v>
      </c>
      <c r="BQ73">
        <f ca="1">SUM(OFFSET($B73,-($B73-1),MATCH(BQ$6,$7:$7,)-1,1,1):OFFSET($B73,0,MATCH(BQ$6,$7:$7,)-1,1,1))</f>
        <v>612</v>
      </c>
      <c r="BR73">
        <f ca="1">SUM(OFFSET($B73,-($B73-1),MATCH(BR$6,$7:$7,)-1,1,1):OFFSET($B73,0,MATCH(BR$6,$7:$7,)-1,1,1))</f>
        <v>0</v>
      </c>
      <c r="BS73">
        <f ca="1">SUM(OFFSET($B73,-($B73-1),MATCH(BS$6,$7:$7,)-1,1,1):OFFSET($B73,0,MATCH(BS$6,$7:$7,)-1,1,1))</f>
        <v>556</v>
      </c>
      <c r="BT73">
        <f ca="1">SUM(OFFSET($B73,-($B73-1),MATCH(BT$6,$7:$7,)-1,1,1):OFFSET($B73,0,MATCH(BT$6,$7:$7,)-1,1,1))</f>
        <v>280</v>
      </c>
      <c r="BU73">
        <f ca="1">SUM(OFFSET($B73,-($B73-1),MATCH(BU$6,$7:$7,)-1,1,1):OFFSET($B73,0,MATCH(BU$6,$7:$7,)-1,1,1))</f>
        <v>202</v>
      </c>
      <c r="BV73">
        <f ca="1">SUM(OFFSET($B73,-($B73-1),MATCH(BV$6,$7:$7,)-1,1,1):OFFSET($B73,0,MATCH(BV$6,$7:$7,)-1,1,1))</f>
        <v>73</v>
      </c>
      <c r="BW73">
        <f ca="1">SUM(OFFSET($B73,-($B73-1),MATCH(BW$6,$7:$7,)-1,1,1):OFFSET($B73,0,MATCH(BW$6,$7:$7,)-1,1,1))</f>
        <v>555</v>
      </c>
      <c r="BX73">
        <f ca="1">SUM(OFFSET($B73,-($B73-1),MATCH(BX$6,$7:$7,)-1,1,1):OFFSET($B73,0,MATCH(BX$6,$7:$7,)-1,1,1))</f>
        <v>1237</v>
      </c>
      <c r="BY73">
        <f ca="1">SUM(OFFSET($B73,-($B73-1),MATCH(BY$6,$7:$7,)-1,1,1):OFFSET($B73,0,MATCH(BY$6,$7:$7,)-1,1,1))</f>
        <v>101</v>
      </c>
      <c r="BZ73">
        <f ca="1">SUM(OFFSET($B73,-($B73-1),MATCH(BZ$6,$7:$7,)-1,1,1):OFFSET($B73,0,MATCH(BZ$6,$7:$7,)-1,1,1))</f>
        <v>1338</v>
      </c>
      <c r="CA73">
        <f ca="1">SUM(OFFSET($B73,-($B73-1),MATCH(CA$6,$7:$7,)-1,1,1):OFFSET($B73,0,MATCH(CA$6,$7:$7,)-1,1,1))</f>
        <v>556</v>
      </c>
      <c r="CB73">
        <f ca="1">SUM(OFFSET($B73,-($B73-1),MATCH(CB$6,$7:$7,)-1,1,1):OFFSET($B73,0,MATCH(CB$6,$7:$7,)-1,1,1))</f>
        <v>24</v>
      </c>
      <c r="CC73">
        <f ca="1">SUM(OFFSET($B73,-($B73-1),MATCH(CC$6,$7:$7,)-1,1,1):OFFSET($B73,0,MATCH(CC$6,$7:$7,)-1,1,1))</f>
        <v>0</v>
      </c>
      <c r="CD73">
        <f ca="1">SUM(OFFSET($B73,-($B73-1),MATCH(CD$6,$7:$7,)-1,1,1):OFFSET($B73,0,MATCH(CD$6,$7:$7,)-1,1,1))</f>
        <v>580</v>
      </c>
      <c r="CE73">
        <f ca="1">SUM(OFFSET($B73,-($B73-1),MATCH(CE$6,$7:$7,)-1,1,1):OFFSET($B73,0,MATCH(CE$6,$7:$7,)-1,1,1))</f>
        <v>50</v>
      </c>
      <c r="CF73">
        <f ca="1">SUM(OFFSET($B73,-($B73-1),MATCH(CF$6,$7:$7,)-1,1,1):OFFSET($B73,0,MATCH(CF$6,$7:$7,)-1,1,1))</f>
        <v>52</v>
      </c>
      <c r="CG73">
        <f ca="1">SUM(OFFSET($B73,-($B73-1),MATCH(CG$6,$7:$7,)-1,1,1):OFFSET($B73,0,MATCH(CG$6,$7:$7,)-1,1,1))</f>
        <v>25908</v>
      </c>
      <c r="CH73">
        <f ca="1">SUM(OFFSET($B73,-($B73-1),MATCH(CH$6,$7:$7,)-1,1,1):OFFSET($B73,0,MATCH(CH$6,$7:$7,)-1,1,1))</f>
        <v>0</v>
      </c>
      <c r="CJ73">
        <v>2640</v>
      </c>
      <c r="CK73" s="2">
        <v>3912</v>
      </c>
      <c r="CL73" s="2">
        <v>7296</v>
      </c>
      <c r="CM73" s="2">
        <v>216</v>
      </c>
      <c r="CN73" s="2">
        <v>624</v>
      </c>
      <c r="CO73" s="2">
        <f t="shared" si="41"/>
        <v>35142</v>
      </c>
      <c r="CP73" s="2">
        <f t="shared" si="40"/>
        <v>37150</v>
      </c>
      <c r="CQ73" s="2">
        <f t="shared" si="40"/>
        <v>73024</v>
      </c>
      <c r="CR73" s="2">
        <f t="shared" si="40"/>
        <v>1492</v>
      </c>
      <c r="CS73" s="2">
        <f t="shared" si="40"/>
        <v>8312</v>
      </c>
      <c r="CT73">
        <f ca="1">SUM(OFFSET($B73,-($B73-1),MATCH(CT$6,$7:$7,)-1,1,1):OFFSET($B73,0,MATCH(CT$6,$7:$7,)-1,1,1))</f>
        <v>3912</v>
      </c>
      <c r="CU73">
        <f ca="1">SUM(OFFSET($B73,-($B73-1),MATCH(CU$6,$7:$7,)-1,1,1):OFFSET($B73,0,MATCH(CU$6,$7:$7,)-1,1,1))</f>
        <v>7296</v>
      </c>
      <c r="CV73">
        <f ca="1">SUM(OFFSET($B73,-($B73-1),MATCH(CV$6,$7:$7,)-1,1,1):OFFSET($B73,0,MATCH(CV$6,$7:$7,)-1,1,1))</f>
        <v>216</v>
      </c>
      <c r="CW73">
        <f ca="1">SUM(OFFSET($B73,-($B73-1),MATCH(CW$6,$7:$7,)-1,1,1):OFFSET($B73,0,MATCH(CW$6,$7:$7,)-1,1,1))</f>
        <v>624</v>
      </c>
      <c r="CX73">
        <f ca="1">SUM(OFFSET($B73,-($B73-1),MATCH(CX$6,$7:$7,)-1,1,1):OFFSET($B73,0,MATCH(CX$6,$7:$7,)-1,1,1))</f>
        <v>35142</v>
      </c>
    </row>
    <row r="74" spans="2:102">
      <c r="B74" s="38">
        <f t="shared" si="29"/>
        <v>2</v>
      </c>
      <c r="C74" s="37">
        <v>40664</v>
      </c>
      <c r="D74" s="156">
        <v>47336</v>
      </c>
      <c r="E74" s="155">
        <v>224</v>
      </c>
      <c r="F74" s="155">
        <v>75369</v>
      </c>
      <c r="G74" s="155">
        <f t="shared" si="20"/>
        <v>663656</v>
      </c>
      <c r="H74" s="155">
        <f t="shared" si="21"/>
        <v>2761</v>
      </c>
      <c r="I74" s="155">
        <f t="shared" si="39"/>
        <v>877351</v>
      </c>
      <c r="J74" s="155">
        <f ca="1">SUM(OFFSET($B74,-($B74-1),MATCH(J$6,$7:$7,)-1,1,1):OFFSET($B74,0,MATCH(J$6,$7:$7,)-1,1,1))</f>
        <v>448</v>
      </c>
      <c r="K74" s="155">
        <f ca="1">SUM(OFFSET($B74,-($B74-1),MATCH(K$6,$7:$7,)-1,1,1):OFFSET($B74,0,MATCH(K$6,$7:$7,)-1,1,1))</f>
        <v>153066</v>
      </c>
      <c r="L74" s="155">
        <f ca="1">SUM(OFFSET($B74,-($B74-1),MATCH(L$6,$7:$7,)-1,1,1):OFFSET($B74,0,MATCH(L$6,$7:$7,)-1,1,1))</f>
        <v>1323999</v>
      </c>
      <c r="M74" s="48">
        <v>366640</v>
      </c>
      <c r="N74">
        <v>3451</v>
      </c>
      <c r="O74">
        <v>456011</v>
      </c>
      <c r="P74">
        <f t="shared" si="23"/>
        <v>4470460</v>
      </c>
      <c r="Q74">
        <f t="shared" si="24"/>
        <v>42422</v>
      </c>
      <c r="R74">
        <f t="shared" si="25"/>
        <v>5573411</v>
      </c>
      <c r="S74">
        <f ca="1">SUM(OFFSET($B74,-($B74-1),MATCH(S$6,$7:$7,)-1,1,1):OFFSET($B74,0,MATCH(S$6,$7:$7,)-1,1,1))</f>
        <v>6961</v>
      </c>
      <c r="T74">
        <f ca="1">SUM(OFFSET($B74,-($B74-1),MATCH(T$6,$7:$7,)-1,1,1):OFFSET($B74,0,MATCH(T$6,$7:$7,)-1,1,1))</f>
        <v>918366</v>
      </c>
      <c r="U74">
        <f ca="1">SUM(OFFSET($B74,-($B74-1),MATCH(U$6,$7:$7,)-1,1,1):OFFSET($B74,0,MATCH(U$6,$7:$7,)-1,1,1))</f>
        <v>8937891</v>
      </c>
      <c r="V74" s="48">
        <v>407</v>
      </c>
      <c r="W74">
        <v>7872</v>
      </c>
      <c r="X74">
        <v>934</v>
      </c>
      <c r="Y74">
        <v>13130</v>
      </c>
      <c r="Z74">
        <v>455</v>
      </c>
      <c r="AA74">
        <v>60</v>
      </c>
      <c r="AB74">
        <v>264</v>
      </c>
      <c r="AC74">
        <v>301</v>
      </c>
      <c r="AD74">
        <v>202</v>
      </c>
      <c r="AE74">
        <v>43</v>
      </c>
      <c r="AF74">
        <v>546</v>
      </c>
      <c r="AG74">
        <v>974</v>
      </c>
      <c r="AH74">
        <v>42</v>
      </c>
      <c r="AI74" s="41">
        <v>1016</v>
      </c>
      <c r="AJ74">
        <v>264</v>
      </c>
      <c r="AK74">
        <v>20</v>
      </c>
      <c r="AL74">
        <v>0</v>
      </c>
      <c r="AM74">
        <v>284</v>
      </c>
      <c r="AN74">
        <v>21</v>
      </c>
      <c r="AO74">
        <v>69</v>
      </c>
      <c r="AP74" s="41">
        <v>21082</v>
      </c>
      <c r="AQ74" s="41"/>
      <c r="AR74" s="2">
        <f t="shared" si="32"/>
        <v>6110</v>
      </c>
      <c r="AS74" s="2">
        <f t="shared" si="33"/>
        <v>121266</v>
      </c>
      <c r="AT74" s="2">
        <f t="shared" si="34"/>
        <v>15545</v>
      </c>
      <c r="AU74" s="2">
        <f t="shared" si="35"/>
        <v>173854</v>
      </c>
      <c r="AV74" s="2">
        <f t="shared" si="36"/>
        <v>8720</v>
      </c>
      <c r="AW74" s="2">
        <f t="shared" si="37"/>
        <v>411</v>
      </c>
      <c r="AX74" s="2">
        <f t="shared" si="38"/>
        <v>5604</v>
      </c>
      <c r="AY74" s="2">
        <f t="shared" si="43"/>
        <v>1468</v>
      </c>
      <c r="AZ74" s="2">
        <f t="shared" si="44"/>
        <v>1359</v>
      </c>
      <c r="BA74" s="2">
        <f t="shared" si="45"/>
        <v>249</v>
      </c>
      <c r="BB74" s="2">
        <f t="shared" si="46"/>
        <v>3076</v>
      </c>
      <c r="BC74" s="2">
        <f t="shared" si="47"/>
        <v>8537</v>
      </c>
      <c r="BD74" s="2">
        <f t="shared" si="48"/>
        <v>626</v>
      </c>
      <c r="BE74" s="2">
        <f t="shared" si="49"/>
        <v>9163</v>
      </c>
      <c r="BF74" s="2">
        <f t="shared" si="50"/>
        <v>2787</v>
      </c>
      <c r="BG74" s="2">
        <f t="shared" si="51"/>
        <v>125</v>
      </c>
      <c r="BH74" s="2">
        <f t="shared" si="52"/>
        <v>30</v>
      </c>
      <c r="BI74" s="2">
        <f t="shared" si="53"/>
        <v>2942</v>
      </c>
      <c r="BJ74" s="2">
        <f t="shared" si="54"/>
        <v>300</v>
      </c>
      <c r="BK74" s="2">
        <f t="shared" si="55"/>
        <v>666</v>
      </c>
      <c r="BL74" s="2">
        <f t="shared" si="56"/>
        <v>121772</v>
      </c>
      <c r="BM74" s="2"/>
      <c r="BN74">
        <f ca="1">SUM(OFFSET($B74,-($B74-1),MATCH(BN$6,$7:$7,)-1,1,1):OFFSET($B74,0,MATCH(BN$6,$7:$7,)-1,1,1))</f>
        <v>19687</v>
      </c>
      <c r="BO74">
        <f ca="1">SUM(OFFSET($B74,-($B74-1),MATCH(BO$6,$7:$7,)-1,1,1):OFFSET($B74,0,MATCH(BO$6,$7:$7,)-1,1,1))</f>
        <v>2147</v>
      </c>
      <c r="BP74">
        <f ca="1">SUM(OFFSET($B74,-($B74-1),MATCH(BP$6,$7:$7,)-1,1,1):OFFSET($B74,0,MATCH(BP$6,$7:$7,)-1,1,1))</f>
        <v>27222</v>
      </c>
      <c r="BQ74">
        <f ca="1">SUM(OFFSET($B74,-($B74-1),MATCH(BQ$6,$7:$7,)-1,1,1):OFFSET($B74,0,MATCH(BQ$6,$7:$7,)-1,1,1))</f>
        <v>1067</v>
      </c>
      <c r="BR74">
        <f ca="1">SUM(OFFSET($B74,-($B74-1),MATCH(BR$6,$7:$7,)-1,1,1):OFFSET($B74,0,MATCH(BR$6,$7:$7,)-1,1,1))</f>
        <v>60</v>
      </c>
      <c r="BS74">
        <f ca="1">SUM(OFFSET($B74,-($B74-1),MATCH(BS$6,$7:$7,)-1,1,1):OFFSET($B74,0,MATCH(BS$6,$7:$7,)-1,1,1))</f>
        <v>820</v>
      </c>
      <c r="BT74">
        <f ca="1">SUM(OFFSET($B74,-($B74-1),MATCH(BT$6,$7:$7,)-1,1,1):OFFSET($B74,0,MATCH(BT$6,$7:$7,)-1,1,1))</f>
        <v>581</v>
      </c>
      <c r="BU74">
        <f ca="1">SUM(OFFSET($B74,-($B74-1),MATCH(BU$6,$7:$7,)-1,1,1):OFFSET($B74,0,MATCH(BU$6,$7:$7,)-1,1,1))</f>
        <v>404</v>
      </c>
      <c r="BV74">
        <f ca="1">SUM(OFFSET($B74,-($B74-1),MATCH(BV$6,$7:$7,)-1,1,1):OFFSET($B74,0,MATCH(BV$6,$7:$7,)-1,1,1))</f>
        <v>116</v>
      </c>
      <c r="BW74">
        <f ca="1">SUM(OFFSET($B74,-($B74-1),MATCH(BW$6,$7:$7,)-1,1,1):OFFSET($B74,0,MATCH(BW$6,$7:$7,)-1,1,1))</f>
        <v>1101</v>
      </c>
      <c r="BX74">
        <f ca="1">SUM(OFFSET($B74,-($B74-1),MATCH(BX$6,$7:$7,)-1,1,1):OFFSET($B74,0,MATCH(BX$6,$7:$7,)-1,1,1))</f>
        <v>2211</v>
      </c>
      <c r="BY74">
        <f ca="1">SUM(OFFSET($B74,-($B74-1),MATCH(BY$6,$7:$7,)-1,1,1):OFFSET($B74,0,MATCH(BY$6,$7:$7,)-1,1,1))</f>
        <v>143</v>
      </c>
      <c r="BZ74">
        <f ca="1">SUM(OFFSET($B74,-($B74-1),MATCH(BZ$6,$7:$7,)-1,1,1):OFFSET($B74,0,MATCH(BZ$6,$7:$7,)-1,1,1))</f>
        <v>2354</v>
      </c>
      <c r="CA74">
        <f ca="1">SUM(OFFSET($B74,-($B74-1),MATCH(CA$6,$7:$7,)-1,1,1):OFFSET($B74,0,MATCH(CA$6,$7:$7,)-1,1,1))</f>
        <v>820</v>
      </c>
      <c r="CB74">
        <f ca="1">SUM(OFFSET($B74,-($B74-1),MATCH(CB$6,$7:$7,)-1,1,1):OFFSET($B74,0,MATCH(CB$6,$7:$7,)-1,1,1))</f>
        <v>44</v>
      </c>
      <c r="CC74">
        <f ca="1">SUM(OFFSET($B74,-($B74-1),MATCH(CC$6,$7:$7,)-1,1,1):OFFSET($B74,0,MATCH(CC$6,$7:$7,)-1,1,1))</f>
        <v>0</v>
      </c>
      <c r="CD74">
        <f ca="1">SUM(OFFSET($B74,-($B74-1),MATCH(CD$6,$7:$7,)-1,1,1):OFFSET($B74,0,MATCH(CD$6,$7:$7,)-1,1,1))</f>
        <v>864</v>
      </c>
      <c r="CE74">
        <f ca="1">SUM(OFFSET($B74,-($B74-1),MATCH(CE$6,$7:$7,)-1,1,1):OFFSET($B74,0,MATCH(CE$6,$7:$7,)-1,1,1))</f>
        <v>71</v>
      </c>
      <c r="CF74">
        <f ca="1">SUM(OFFSET($B74,-($B74-1),MATCH(CF$6,$7:$7,)-1,1,1):OFFSET($B74,0,MATCH(CF$6,$7:$7,)-1,1,1))</f>
        <v>121</v>
      </c>
      <c r="CG74">
        <f ca="1">SUM(OFFSET($B74,-($B74-1),MATCH(CG$6,$7:$7,)-1,1,1):OFFSET($B74,0,MATCH(CG$6,$7:$7,)-1,1,1))</f>
        <v>46990</v>
      </c>
      <c r="CH74">
        <f ca="1">SUM(OFFSET($B74,-($B74-1),MATCH(CH$6,$7:$7,)-1,1,1):OFFSET($B74,0,MATCH(CH$6,$7:$7,)-1,1,1))</f>
        <v>0</v>
      </c>
      <c r="CJ74">
        <v>3180</v>
      </c>
      <c r="CK74" s="2">
        <v>1480</v>
      </c>
      <c r="CL74" s="2">
        <v>4720</v>
      </c>
      <c r="CM74" s="2">
        <v>200</v>
      </c>
      <c r="CN74" s="2">
        <v>500</v>
      </c>
      <c r="CO74" s="2">
        <f t="shared" si="41"/>
        <v>34802</v>
      </c>
      <c r="CP74" s="2">
        <f t="shared" si="40"/>
        <v>37530</v>
      </c>
      <c r="CQ74" s="2">
        <f t="shared" si="40"/>
        <v>74004</v>
      </c>
      <c r="CR74" s="2">
        <f t="shared" si="40"/>
        <v>1672</v>
      </c>
      <c r="CS74" s="2">
        <f t="shared" si="40"/>
        <v>8312</v>
      </c>
      <c r="CT74">
        <f ca="1">SUM(OFFSET($B74,-($B74-1),MATCH(CT$6,$7:$7,)-1,1,1):OFFSET($B74,0,MATCH(CT$6,$7:$7,)-1,1,1))</f>
        <v>5392</v>
      </c>
      <c r="CU74">
        <f ca="1">SUM(OFFSET($B74,-($B74-1),MATCH(CU$6,$7:$7,)-1,1,1):OFFSET($B74,0,MATCH(CU$6,$7:$7,)-1,1,1))</f>
        <v>12016</v>
      </c>
      <c r="CV74">
        <f ca="1">SUM(OFFSET($B74,-($B74-1),MATCH(CV$6,$7:$7,)-1,1,1):OFFSET($B74,0,MATCH(CV$6,$7:$7,)-1,1,1))</f>
        <v>416</v>
      </c>
      <c r="CW74">
        <f ca="1">SUM(OFFSET($B74,-($B74-1),MATCH(CW$6,$7:$7,)-1,1,1):OFFSET($B74,0,MATCH(CW$6,$7:$7,)-1,1,1))</f>
        <v>1124</v>
      </c>
      <c r="CX74">
        <f ca="1">SUM(OFFSET($B74,-($B74-1),MATCH(CX$6,$7:$7,)-1,1,1):OFFSET($B74,0,MATCH(CX$6,$7:$7,)-1,1,1))</f>
        <v>69944</v>
      </c>
    </row>
    <row r="75" spans="2:102">
      <c r="B75" s="38">
        <f t="shared" si="29"/>
        <v>3</v>
      </c>
      <c r="C75" s="37">
        <v>40695</v>
      </c>
      <c r="D75" s="156">
        <v>41028</v>
      </c>
      <c r="E75" s="155">
        <v>174</v>
      </c>
      <c r="F75" s="155">
        <v>57696</v>
      </c>
      <c r="G75" s="155">
        <f t="shared" si="20"/>
        <v>660683</v>
      </c>
      <c r="H75" s="155">
        <f t="shared" si="21"/>
        <v>2719</v>
      </c>
      <c r="I75" s="155">
        <f t="shared" si="39"/>
        <v>870701</v>
      </c>
      <c r="J75" s="155">
        <f ca="1">SUM(OFFSET($B75,-($B75-1),MATCH(J$6,$7:$7,)-1,1,1):OFFSET($B75,0,MATCH(J$6,$7:$7,)-1,1,1))</f>
        <v>622</v>
      </c>
      <c r="K75" s="155">
        <f ca="1">SUM(OFFSET($B75,-($B75-1),MATCH(K$6,$7:$7,)-1,1,1):OFFSET($B75,0,MATCH(K$6,$7:$7,)-1,1,1))</f>
        <v>210762</v>
      </c>
      <c r="L75" s="155">
        <f ca="1">SUM(OFFSET($B75,-($B75-1),MATCH(L$6,$7:$7,)-1,1,1):OFFSET($B75,0,MATCH(L$6,$7:$7,)-1,1,1))</f>
        <v>1984682</v>
      </c>
      <c r="M75" s="48">
        <v>334289</v>
      </c>
      <c r="N75">
        <v>3215</v>
      </c>
      <c r="O75">
        <v>414161</v>
      </c>
      <c r="P75">
        <f t="shared" si="23"/>
        <v>4441065</v>
      </c>
      <c r="Q75">
        <f t="shared" si="24"/>
        <v>42236</v>
      </c>
      <c r="R75">
        <f t="shared" si="25"/>
        <v>5521318</v>
      </c>
      <c r="S75">
        <f ca="1">SUM(OFFSET($B75,-($B75-1),MATCH(S$6,$7:$7,)-1,1,1):OFFSET($B75,0,MATCH(S$6,$7:$7,)-1,1,1))</f>
        <v>10176</v>
      </c>
      <c r="T75">
        <f ca="1">SUM(OFFSET($B75,-($B75-1),MATCH(T$6,$7:$7,)-1,1,1):OFFSET($B75,0,MATCH(T$6,$7:$7,)-1,1,1))</f>
        <v>1332527</v>
      </c>
      <c r="U75">
        <f ca="1">SUM(OFFSET($B75,-($B75-1),MATCH(U$6,$7:$7,)-1,1,1):OFFSET($B75,0,MATCH(U$6,$7:$7,)-1,1,1))</f>
        <v>13378956</v>
      </c>
      <c r="V75" s="48">
        <v>335</v>
      </c>
      <c r="W75">
        <v>6835</v>
      </c>
      <c r="X75">
        <v>662</v>
      </c>
      <c r="Y75">
        <v>11590</v>
      </c>
      <c r="Z75">
        <v>477</v>
      </c>
      <c r="AA75">
        <v>0</v>
      </c>
      <c r="AB75">
        <v>387</v>
      </c>
      <c r="AC75">
        <v>202</v>
      </c>
      <c r="AD75">
        <v>163</v>
      </c>
      <c r="AE75">
        <v>43</v>
      </c>
      <c r="AF75">
        <v>408</v>
      </c>
      <c r="AG75">
        <v>685</v>
      </c>
      <c r="AH75">
        <v>41</v>
      </c>
      <c r="AI75">
        <v>726</v>
      </c>
      <c r="AJ75">
        <v>387</v>
      </c>
      <c r="AK75">
        <v>60</v>
      </c>
      <c r="AL75">
        <v>0</v>
      </c>
      <c r="AM75">
        <v>447</v>
      </c>
      <c r="AN75">
        <v>67</v>
      </c>
      <c r="AO75">
        <v>122</v>
      </c>
      <c r="AP75" s="41">
        <v>18451</v>
      </c>
      <c r="AQ75" s="41"/>
      <c r="AR75" s="2">
        <f t="shared" si="32"/>
        <v>6128</v>
      </c>
      <c r="AS75" s="2">
        <f t="shared" si="33"/>
        <v>120402</v>
      </c>
      <c r="AT75" s="2">
        <f t="shared" si="34"/>
        <v>15446</v>
      </c>
      <c r="AU75" s="2">
        <f t="shared" si="35"/>
        <v>173174</v>
      </c>
      <c r="AV75" s="2">
        <f t="shared" si="36"/>
        <v>8611</v>
      </c>
      <c r="AW75" s="2">
        <f t="shared" si="37"/>
        <v>411</v>
      </c>
      <c r="AX75" s="2">
        <f t="shared" si="38"/>
        <v>5618</v>
      </c>
      <c r="AY75" s="2">
        <f t="shared" si="43"/>
        <v>1670</v>
      </c>
      <c r="AZ75" s="2">
        <f t="shared" si="44"/>
        <v>1522</v>
      </c>
      <c r="BA75" s="2">
        <f t="shared" si="45"/>
        <v>292</v>
      </c>
      <c r="BB75" s="2">
        <f t="shared" si="46"/>
        <v>3484</v>
      </c>
      <c r="BC75" s="2">
        <f t="shared" si="47"/>
        <v>9222</v>
      </c>
      <c r="BD75" s="2">
        <f t="shared" si="48"/>
        <v>667</v>
      </c>
      <c r="BE75" s="2">
        <f t="shared" si="49"/>
        <v>9889</v>
      </c>
      <c r="BF75" s="2">
        <f t="shared" si="50"/>
        <v>3174</v>
      </c>
      <c r="BG75" s="2">
        <f t="shared" si="51"/>
        <v>185</v>
      </c>
      <c r="BH75" s="2">
        <f t="shared" si="52"/>
        <v>30</v>
      </c>
      <c r="BI75" s="2">
        <f t="shared" si="53"/>
        <v>3389</v>
      </c>
      <c r="BJ75" s="2">
        <f t="shared" si="54"/>
        <v>367</v>
      </c>
      <c r="BK75" s="2">
        <f t="shared" si="55"/>
        <v>788</v>
      </c>
      <c r="BL75" s="2">
        <f t="shared" si="56"/>
        <v>140223</v>
      </c>
      <c r="BM75" s="2"/>
      <c r="BN75">
        <f ca="1">SUM(OFFSET($B75,-($B75-1),MATCH(BN$6,$7:$7,)-1,1,1):OFFSET($B75,0,MATCH(BN$6,$7:$7,)-1,1,1))</f>
        <v>26522</v>
      </c>
      <c r="BO75">
        <f ca="1">SUM(OFFSET($B75,-($B75-1),MATCH(BO$6,$7:$7,)-1,1,1):OFFSET($B75,0,MATCH(BO$6,$7:$7,)-1,1,1))</f>
        <v>2809</v>
      </c>
      <c r="BP75">
        <f ca="1">SUM(OFFSET($B75,-($B75-1),MATCH(BP$6,$7:$7,)-1,1,1):OFFSET($B75,0,MATCH(BP$6,$7:$7,)-1,1,1))</f>
        <v>38812</v>
      </c>
      <c r="BQ75">
        <f ca="1">SUM(OFFSET($B75,-($B75-1),MATCH(BQ$6,$7:$7,)-1,1,1):OFFSET($B75,0,MATCH(BQ$6,$7:$7,)-1,1,1))</f>
        <v>1544</v>
      </c>
      <c r="BR75">
        <f ca="1">SUM(OFFSET($B75,-($B75-1),MATCH(BR$6,$7:$7,)-1,1,1):OFFSET($B75,0,MATCH(BR$6,$7:$7,)-1,1,1))</f>
        <v>60</v>
      </c>
      <c r="BS75">
        <f ca="1">SUM(OFFSET($B75,-($B75-1),MATCH(BS$6,$7:$7,)-1,1,1):OFFSET($B75,0,MATCH(BS$6,$7:$7,)-1,1,1))</f>
        <v>1207</v>
      </c>
      <c r="BT75">
        <f ca="1">SUM(OFFSET($B75,-($B75-1),MATCH(BT$6,$7:$7,)-1,1,1):OFFSET($B75,0,MATCH(BT$6,$7:$7,)-1,1,1))</f>
        <v>783</v>
      </c>
      <c r="BU75">
        <f ca="1">SUM(OFFSET($B75,-($B75-1),MATCH(BU$6,$7:$7,)-1,1,1):OFFSET($B75,0,MATCH(BU$6,$7:$7,)-1,1,1))</f>
        <v>567</v>
      </c>
      <c r="BV75">
        <f ca="1">SUM(OFFSET($B75,-($B75-1),MATCH(BV$6,$7:$7,)-1,1,1):OFFSET($B75,0,MATCH(BV$6,$7:$7,)-1,1,1))</f>
        <v>159</v>
      </c>
      <c r="BW75">
        <f ca="1">SUM(OFFSET($B75,-($B75-1),MATCH(BW$6,$7:$7,)-1,1,1):OFFSET($B75,0,MATCH(BW$6,$7:$7,)-1,1,1))</f>
        <v>1509</v>
      </c>
      <c r="BX75">
        <f ca="1">SUM(OFFSET($B75,-($B75-1),MATCH(BX$6,$7:$7,)-1,1,1):OFFSET($B75,0,MATCH(BX$6,$7:$7,)-1,1,1))</f>
        <v>2896</v>
      </c>
      <c r="BY75">
        <f ca="1">SUM(OFFSET($B75,-($B75-1),MATCH(BY$6,$7:$7,)-1,1,1):OFFSET($B75,0,MATCH(BY$6,$7:$7,)-1,1,1))</f>
        <v>184</v>
      </c>
      <c r="BZ75">
        <f ca="1">SUM(OFFSET($B75,-($B75-1),MATCH(BZ$6,$7:$7,)-1,1,1):OFFSET($B75,0,MATCH(BZ$6,$7:$7,)-1,1,1))</f>
        <v>3080</v>
      </c>
      <c r="CA75">
        <f ca="1">SUM(OFFSET($B75,-($B75-1),MATCH(CA$6,$7:$7,)-1,1,1):OFFSET($B75,0,MATCH(CA$6,$7:$7,)-1,1,1))</f>
        <v>1207</v>
      </c>
      <c r="CB75">
        <f ca="1">SUM(OFFSET($B75,-($B75-1),MATCH(CB$6,$7:$7,)-1,1,1):OFFSET($B75,0,MATCH(CB$6,$7:$7,)-1,1,1))</f>
        <v>104</v>
      </c>
      <c r="CC75">
        <f ca="1">SUM(OFFSET($B75,-($B75-1),MATCH(CC$6,$7:$7,)-1,1,1):OFFSET($B75,0,MATCH(CC$6,$7:$7,)-1,1,1))</f>
        <v>0</v>
      </c>
      <c r="CD75">
        <f ca="1">SUM(OFFSET($B75,-($B75-1),MATCH(CD$6,$7:$7,)-1,1,1):OFFSET($B75,0,MATCH(CD$6,$7:$7,)-1,1,1))</f>
        <v>1311</v>
      </c>
      <c r="CE75">
        <f ca="1">SUM(OFFSET($B75,-($B75-1),MATCH(CE$6,$7:$7,)-1,1,1):OFFSET($B75,0,MATCH(CE$6,$7:$7,)-1,1,1))</f>
        <v>138</v>
      </c>
      <c r="CF75">
        <f ca="1">SUM(OFFSET($B75,-($B75-1),MATCH(CF$6,$7:$7,)-1,1,1):OFFSET($B75,0,MATCH(CF$6,$7:$7,)-1,1,1))</f>
        <v>243</v>
      </c>
      <c r="CG75">
        <f ca="1">SUM(OFFSET($B75,-($B75-1),MATCH(CG$6,$7:$7,)-1,1,1):OFFSET($B75,0,MATCH(CG$6,$7:$7,)-1,1,1))</f>
        <v>65441</v>
      </c>
      <c r="CH75">
        <f ca="1">SUM(OFFSET($B75,-($B75-1),MATCH(CH$6,$7:$7,)-1,1,1):OFFSET($B75,0,MATCH(CH$6,$7:$7,)-1,1,1))</f>
        <v>0</v>
      </c>
      <c r="CJ75">
        <v>1860</v>
      </c>
      <c r="CK75" s="2">
        <v>1720</v>
      </c>
      <c r="CL75" s="2">
        <v>4300</v>
      </c>
      <c r="CM75" s="2">
        <v>0</v>
      </c>
      <c r="CN75" s="2">
        <v>1036</v>
      </c>
      <c r="CO75" s="2">
        <f t="shared" si="41"/>
        <v>33782</v>
      </c>
      <c r="CP75" s="2">
        <f t="shared" si="40"/>
        <v>37470</v>
      </c>
      <c r="CQ75" s="2">
        <f t="shared" si="40"/>
        <v>73824</v>
      </c>
      <c r="CR75" s="2">
        <f t="shared" si="40"/>
        <v>1572</v>
      </c>
      <c r="CS75" s="2">
        <f t="shared" si="40"/>
        <v>8988</v>
      </c>
      <c r="CT75">
        <f ca="1">SUM(OFFSET($B75,-($B75-1),MATCH(CT$6,$7:$7,)-1,1,1):OFFSET($B75,0,MATCH(CT$6,$7:$7,)-1,1,1))</f>
        <v>7112</v>
      </c>
      <c r="CU75">
        <f ca="1">SUM(OFFSET($B75,-($B75-1),MATCH(CU$6,$7:$7,)-1,1,1):OFFSET($B75,0,MATCH(CU$6,$7:$7,)-1,1,1))</f>
        <v>16316</v>
      </c>
      <c r="CV75">
        <f ca="1">SUM(OFFSET($B75,-($B75-1),MATCH(CV$6,$7:$7,)-1,1,1):OFFSET($B75,0,MATCH(CV$6,$7:$7,)-1,1,1))</f>
        <v>416</v>
      </c>
      <c r="CW75">
        <f ca="1">SUM(OFFSET($B75,-($B75-1),MATCH(CW$6,$7:$7,)-1,1,1):OFFSET($B75,0,MATCH(CW$6,$7:$7,)-1,1,1))</f>
        <v>2160</v>
      </c>
      <c r="CX75">
        <f ca="1">SUM(OFFSET($B75,-($B75-1),MATCH(CX$6,$7:$7,)-1,1,1):OFFSET($B75,0,MATCH(CX$6,$7:$7,)-1,1,1))</f>
        <v>103726</v>
      </c>
    </row>
    <row r="76" spans="2:102">
      <c r="B76" s="38">
        <f t="shared" si="29"/>
        <v>4</v>
      </c>
      <c r="C76" s="37">
        <v>40725</v>
      </c>
      <c r="D76" s="156">
        <v>57026</v>
      </c>
      <c r="E76" s="155">
        <v>235</v>
      </c>
      <c r="F76" s="155">
        <v>80280</v>
      </c>
      <c r="G76" s="155">
        <f t="shared" si="20"/>
        <v>663453</v>
      </c>
      <c r="H76" s="155">
        <f t="shared" si="21"/>
        <v>2723</v>
      </c>
      <c r="I76" s="155">
        <f t="shared" si="39"/>
        <v>881811</v>
      </c>
      <c r="J76" s="155">
        <f ca="1">SUM(OFFSET($B76,-($B76-1),MATCH(J$6,$7:$7,)-1,1,1):OFFSET($B76,0,MATCH(J$6,$7:$7,)-1,1,1))</f>
        <v>857</v>
      </c>
      <c r="K76" s="155">
        <f ca="1">SUM(OFFSET($B76,-($B76-1),MATCH(K$6,$7:$7,)-1,1,1):OFFSET($B76,0,MATCH(K$6,$7:$7,)-1,1,1))</f>
        <v>291042</v>
      </c>
      <c r="L76" s="155">
        <f ca="1">SUM(OFFSET($B76,-($B76-1),MATCH(L$6,$7:$7,)-1,1,1):OFFSET($B76,0,MATCH(L$6,$7:$7,)-1,1,1))</f>
        <v>2648135</v>
      </c>
      <c r="M76" s="48">
        <v>383566</v>
      </c>
      <c r="N76">
        <v>3570</v>
      </c>
      <c r="O76">
        <v>478579</v>
      </c>
      <c r="P76">
        <f t="shared" si="23"/>
        <v>4434823</v>
      </c>
      <c r="Q76">
        <f t="shared" si="24"/>
        <v>42155</v>
      </c>
      <c r="R76">
        <f t="shared" si="25"/>
        <v>5492456</v>
      </c>
      <c r="S76">
        <f ca="1">SUM(OFFSET($B76,-($B76-1),MATCH(S$6,$7:$7,)-1,1,1):OFFSET($B76,0,MATCH(S$6,$7:$7,)-1,1,1))</f>
        <v>13746</v>
      </c>
      <c r="T76">
        <f ca="1">SUM(OFFSET($B76,-($B76-1),MATCH(T$6,$7:$7,)-1,1,1):OFFSET($B76,0,MATCH(T$6,$7:$7,)-1,1,1))</f>
        <v>1811106</v>
      </c>
      <c r="U76">
        <f ca="1">SUM(OFFSET($B76,-($B76-1),MATCH(U$6,$7:$7,)-1,1,1):OFFSET($B76,0,MATCH(U$6,$7:$7,)-1,1,1))</f>
        <v>17813779</v>
      </c>
      <c r="V76" s="48">
        <v>406</v>
      </c>
      <c r="W76">
        <v>8333</v>
      </c>
      <c r="X76">
        <v>771</v>
      </c>
      <c r="Y76">
        <v>17282</v>
      </c>
      <c r="Z76">
        <v>636</v>
      </c>
      <c r="AA76">
        <v>35</v>
      </c>
      <c r="AB76">
        <v>411</v>
      </c>
      <c r="AC76">
        <v>288</v>
      </c>
      <c r="AD76">
        <v>219</v>
      </c>
      <c r="AE76">
        <v>36</v>
      </c>
      <c r="AF76">
        <v>543</v>
      </c>
      <c r="AG76">
        <v>819</v>
      </c>
      <c r="AH76">
        <v>100</v>
      </c>
      <c r="AI76">
        <v>919</v>
      </c>
      <c r="AJ76">
        <v>411</v>
      </c>
      <c r="AK76">
        <v>0</v>
      </c>
      <c r="AL76">
        <v>0</v>
      </c>
      <c r="AM76">
        <v>411</v>
      </c>
      <c r="AN76">
        <v>42</v>
      </c>
      <c r="AO76">
        <v>168</v>
      </c>
      <c r="AP76" s="41">
        <v>25700</v>
      </c>
      <c r="AQ76" s="41"/>
      <c r="AR76" s="2">
        <f t="shared" si="32"/>
        <v>5978</v>
      </c>
      <c r="AS76" s="2">
        <f t="shared" si="33"/>
        <v>121135</v>
      </c>
      <c r="AT76" s="2">
        <f t="shared" si="34"/>
        <v>15625</v>
      </c>
      <c r="AU76" s="2">
        <f t="shared" si="35"/>
        <v>173778</v>
      </c>
      <c r="AV76" s="2">
        <f t="shared" si="36"/>
        <v>8760</v>
      </c>
      <c r="AW76" s="2">
        <f t="shared" si="37"/>
        <v>372</v>
      </c>
      <c r="AX76" s="2">
        <f t="shared" si="38"/>
        <v>5792</v>
      </c>
      <c r="AY76" s="2">
        <f t="shared" si="43"/>
        <v>1958</v>
      </c>
      <c r="AZ76" s="2">
        <f t="shared" si="44"/>
        <v>1741</v>
      </c>
      <c r="BA76" s="2">
        <f t="shared" si="45"/>
        <v>328</v>
      </c>
      <c r="BB76" s="2">
        <f t="shared" si="46"/>
        <v>4027</v>
      </c>
      <c r="BC76" s="2">
        <f t="shared" si="47"/>
        <v>10041</v>
      </c>
      <c r="BD76" s="2">
        <f t="shared" si="48"/>
        <v>767</v>
      </c>
      <c r="BE76" s="2">
        <f t="shared" si="49"/>
        <v>10808</v>
      </c>
      <c r="BF76" s="2">
        <f t="shared" si="50"/>
        <v>3585</v>
      </c>
      <c r="BG76" s="2">
        <f t="shared" si="51"/>
        <v>185</v>
      </c>
      <c r="BH76" s="2">
        <f t="shared" si="52"/>
        <v>30</v>
      </c>
      <c r="BI76" s="2">
        <f t="shared" si="53"/>
        <v>3800</v>
      </c>
      <c r="BJ76" s="2">
        <f t="shared" si="54"/>
        <v>409</v>
      </c>
      <c r="BK76" s="2">
        <f t="shared" si="55"/>
        <v>956</v>
      </c>
      <c r="BL76" s="2">
        <f t="shared" si="56"/>
        <v>165923</v>
      </c>
      <c r="BM76" s="2"/>
      <c r="BN76">
        <f ca="1">SUM(OFFSET($B76,-($B76-1),MATCH(BN$6,$7:$7,)-1,1,1):OFFSET($B76,0,MATCH(BN$6,$7:$7,)-1,1,1))</f>
        <v>34855</v>
      </c>
      <c r="BO76">
        <f ca="1">SUM(OFFSET($B76,-($B76-1),MATCH(BO$6,$7:$7,)-1,1,1):OFFSET($B76,0,MATCH(BO$6,$7:$7,)-1,1,1))</f>
        <v>3580</v>
      </c>
      <c r="BP76">
        <f ca="1">SUM(OFFSET($B76,-($B76-1),MATCH(BP$6,$7:$7,)-1,1,1):OFFSET($B76,0,MATCH(BP$6,$7:$7,)-1,1,1))</f>
        <v>56094</v>
      </c>
      <c r="BQ76">
        <f ca="1">SUM(OFFSET($B76,-($B76-1),MATCH(BQ$6,$7:$7,)-1,1,1):OFFSET($B76,0,MATCH(BQ$6,$7:$7,)-1,1,1))</f>
        <v>2180</v>
      </c>
      <c r="BR76">
        <f ca="1">SUM(OFFSET($B76,-($B76-1),MATCH(BR$6,$7:$7,)-1,1,1):OFFSET($B76,0,MATCH(BR$6,$7:$7,)-1,1,1))</f>
        <v>95</v>
      </c>
      <c r="BS76">
        <f ca="1">SUM(OFFSET($B76,-($B76-1),MATCH(BS$6,$7:$7,)-1,1,1):OFFSET($B76,0,MATCH(BS$6,$7:$7,)-1,1,1))</f>
        <v>1618</v>
      </c>
      <c r="BT76">
        <f ca="1">SUM(OFFSET($B76,-($B76-1),MATCH(BT$6,$7:$7,)-1,1,1):OFFSET($B76,0,MATCH(BT$6,$7:$7,)-1,1,1))</f>
        <v>1071</v>
      </c>
      <c r="BU76">
        <f ca="1">SUM(OFFSET($B76,-($B76-1),MATCH(BU$6,$7:$7,)-1,1,1):OFFSET($B76,0,MATCH(BU$6,$7:$7,)-1,1,1))</f>
        <v>786</v>
      </c>
      <c r="BV76">
        <f ca="1">SUM(OFFSET($B76,-($B76-1),MATCH(BV$6,$7:$7,)-1,1,1):OFFSET($B76,0,MATCH(BV$6,$7:$7,)-1,1,1))</f>
        <v>195</v>
      </c>
      <c r="BW76">
        <f ca="1">SUM(OFFSET($B76,-($B76-1),MATCH(BW$6,$7:$7,)-1,1,1):OFFSET($B76,0,MATCH(BW$6,$7:$7,)-1,1,1))</f>
        <v>2052</v>
      </c>
      <c r="BX76">
        <f ca="1">SUM(OFFSET($B76,-($B76-1),MATCH(BX$6,$7:$7,)-1,1,1):OFFSET($B76,0,MATCH(BX$6,$7:$7,)-1,1,1))</f>
        <v>3715</v>
      </c>
      <c r="BY76">
        <f ca="1">SUM(OFFSET($B76,-($B76-1),MATCH(BY$6,$7:$7,)-1,1,1):OFFSET($B76,0,MATCH(BY$6,$7:$7,)-1,1,1))</f>
        <v>284</v>
      </c>
      <c r="BZ76">
        <f ca="1">SUM(OFFSET($B76,-($B76-1),MATCH(BZ$6,$7:$7,)-1,1,1):OFFSET($B76,0,MATCH(BZ$6,$7:$7,)-1,1,1))</f>
        <v>3999</v>
      </c>
      <c r="CA76">
        <f ca="1">SUM(OFFSET($B76,-($B76-1),MATCH(CA$6,$7:$7,)-1,1,1):OFFSET($B76,0,MATCH(CA$6,$7:$7,)-1,1,1))</f>
        <v>1618</v>
      </c>
      <c r="CB76">
        <f ca="1">SUM(OFFSET($B76,-($B76-1),MATCH(CB$6,$7:$7,)-1,1,1):OFFSET($B76,0,MATCH(CB$6,$7:$7,)-1,1,1))</f>
        <v>104</v>
      </c>
      <c r="CC76">
        <f ca="1">SUM(OFFSET($B76,-($B76-1),MATCH(CC$6,$7:$7,)-1,1,1):OFFSET($B76,0,MATCH(CC$6,$7:$7,)-1,1,1))</f>
        <v>0</v>
      </c>
      <c r="CD76">
        <f ca="1">SUM(OFFSET($B76,-($B76-1),MATCH(CD$6,$7:$7,)-1,1,1):OFFSET($B76,0,MATCH(CD$6,$7:$7,)-1,1,1))</f>
        <v>1722</v>
      </c>
      <c r="CE76">
        <f ca="1">SUM(OFFSET($B76,-($B76-1),MATCH(CE$6,$7:$7,)-1,1,1):OFFSET($B76,0,MATCH(CE$6,$7:$7,)-1,1,1))</f>
        <v>180</v>
      </c>
      <c r="CF76">
        <f ca="1">SUM(OFFSET($B76,-($B76-1),MATCH(CF$6,$7:$7,)-1,1,1):OFFSET($B76,0,MATCH(CF$6,$7:$7,)-1,1,1))</f>
        <v>411</v>
      </c>
      <c r="CG76">
        <f ca="1">SUM(OFFSET($B76,-($B76-1),MATCH(CG$6,$7:$7,)-1,1,1):OFFSET($B76,0,MATCH(CG$6,$7:$7,)-1,1,1))</f>
        <v>91141</v>
      </c>
      <c r="CH76">
        <f ca="1">SUM(OFFSET($B76,-($B76-1),MATCH(CH$6,$7:$7,)-1,1,1):OFFSET($B76,0,MATCH(CH$6,$7:$7,)-1,1,1))</f>
        <v>0</v>
      </c>
      <c r="CJ76">
        <v>2640</v>
      </c>
      <c r="CK76" s="2">
        <v>2144</v>
      </c>
      <c r="CL76" s="2">
        <v>5024</v>
      </c>
      <c r="CM76" s="2">
        <v>160</v>
      </c>
      <c r="CN76" s="2">
        <v>592</v>
      </c>
      <c r="CO76" s="2">
        <f t="shared" si="41"/>
        <v>34022</v>
      </c>
      <c r="CP76" s="2">
        <f t="shared" si="40"/>
        <v>37670</v>
      </c>
      <c r="CQ76" s="2">
        <f t="shared" si="40"/>
        <v>74792</v>
      </c>
      <c r="CR76" s="2">
        <f t="shared" si="40"/>
        <v>1444</v>
      </c>
      <c r="CS76" s="2">
        <f t="shared" si="40"/>
        <v>8908</v>
      </c>
      <c r="CT76">
        <f ca="1">SUM(OFFSET($B76,-($B76-1),MATCH(CT$6,$7:$7,)-1,1,1):OFFSET($B76,0,MATCH(CT$6,$7:$7,)-1,1,1))</f>
        <v>9256</v>
      </c>
      <c r="CU76">
        <f ca="1">SUM(OFFSET($B76,-($B76-1),MATCH(CU$6,$7:$7,)-1,1,1):OFFSET($B76,0,MATCH(CU$6,$7:$7,)-1,1,1))</f>
        <v>21340</v>
      </c>
      <c r="CV76">
        <f ca="1">SUM(OFFSET($B76,-($B76-1),MATCH(CV$6,$7:$7,)-1,1,1):OFFSET($B76,0,MATCH(CV$6,$7:$7,)-1,1,1))</f>
        <v>576</v>
      </c>
      <c r="CW76">
        <f ca="1">SUM(OFFSET($B76,-($B76-1),MATCH(CW$6,$7:$7,)-1,1,1):OFFSET($B76,0,MATCH(CW$6,$7:$7,)-1,1,1))</f>
        <v>2752</v>
      </c>
      <c r="CX76">
        <f ca="1">SUM(OFFSET($B76,-($B76-1),MATCH(CX$6,$7:$7,)-1,1,1):OFFSET($B76,0,MATCH(CX$6,$7:$7,)-1,1,1))</f>
        <v>137748</v>
      </c>
    </row>
    <row r="77" spans="2:102">
      <c r="B77" s="38">
        <f t="shared" si="29"/>
        <v>5</v>
      </c>
      <c r="C77" s="37">
        <v>40756</v>
      </c>
      <c r="D77" s="156">
        <v>55413</v>
      </c>
      <c r="E77" s="155">
        <v>233</v>
      </c>
      <c r="F77" s="155">
        <v>81120</v>
      </c>
      <c r="G77" s="155">
        <f t="shared" si="20"/>
        <v>668917</v>
      </c>
      <c r="H77" s="155">
        <f t="shared" si="21"/>
        <v>2732</v>
      </c>
      <c r="I77" s="155">
        <f t="shared" si="39"/>
        <v>895599</v>
      </c>
      <c r="J77" s="155">
        <f ca="1">SUM(OFFSET($B77,-($B77-1),MATCH(J$6,$7:$7,)-1,1,1):OFFSET($B77,0,MATCH(J$6,$7:$7,)-1,1,1))</f>
        <v>1090</v>
      </c>
      <c r="K77" s="155">
        <f ca="1">SUM(OFFSET($B77,-($B77-1),MATCH(K$6,$7:$7,)-1,1,1):OFFSET($B77,0,MATCH(K$6,$7:$7,)-1,1,1))</f>
        <v>372162</v>
      </c>
      <c r="L77" s="155">
        <f ca="1">SUM(OFFSET($B77,-($B77-1),MATCH(L$6,$7:$7,)-1,1,1):OFFSET($B77,0,MATCH(L$6,$7:$7,)-1,1,1))</f>
        <v>3317052</v>
      </c>
      <c r="M77" s="48">
        <v>388170</v>
      </c>
      <c r="N77">
        <v>3682</v>
      </c>
      <c r="O77">
        <v>485279</v>
      </c>
      <c r="P77">
        <f t="shared" si="23"/>
        <v>4448707</v>
      </c>
      <c r="Q77">
        <f t="shared" si="24"/>
        <v>42215</v>
      </c>
      <c r="R77">
        <f t="shared" si="25"/>
        <v>5481981</v>
      </c>
      <c r="S77">
        <f ca="1">SUM(OFFSET($B77,-($B77-1),MATCH(S$6,$7:$7,)-1,1,1):OFFSET($B77,0,MATCH(S$6,$7:$7,)-1,1,1))</f>
        <v>17428</v>
      </c>
      <c r="T77">
        <f ca="1">SUM(OFFSET($B77,-($B77-1),MATCH(T$6,$7:$7,)-1,1,1):OFFSET($B77,0,MATCH(T$6,$7:$7,)-1,1,1))</f>
        <v>2296385</v>
      </c>
      <c r="U77">
        <f ca="1">SUM(OFFSET($B77,-($B77-1),MATCH(U$6,$7:$7,)-1,1,1):OFFSET($B77,0,MATCH(U$6,$7:$7,)-1,1,1))</f>
        <v>22262486</v>
      </c>
      <c r="V77" s="48">
        <v>469</v>
      </c>
      <c r="W77">
        <v>9130</v>
      </c>
      <c r="X77">
        <v>858</v>
      </c>
      <c r="Y77">
        <v>16524</v>
      </c>
      <c r="Z77">
        <v>576</v>
      </c>
      <c r="AA77">
        <v>99</v>
      </c>
      <c r="AB77">
        <v>311</v>
      </c>
      <c r="AC77">
        <v>226</v>
      </c>
      <c r="AD77">
        <v>314</v>
      </c>
      <c r="AE77">
        <v>37</v>
      </c>
      <c r="AF77">
        <v>577</v>
      </c>
      <c r="AG77">
        <v>874</v>
      </c>
      <c r="AH77">
        <v>82</v>
      </c>
      <c r="AI77">
        <v>956</v>
      </c>
      <c r="AJ77">
        <v>311</v>
      </c>
      <c r="AK77">
        <v>0</v>
      </c>
      <c r="AL77">
        <v>0</v>
      </c>
      <c r="AM77">
        <v>311</v>
      </c>
      <c r="AN77">
        <v>102</v>
      </c>
      <c r="AO77">
        <v>117</v>
      </c>
      <c r="AP77" s="41">
        <v>25804</v>
      </c>
      <c r="AQ77" s="41"/>
      <c r="AR77" s="2">
        <f t="shared" si="32"/>
        <v>6119</v>
      </c>
      <c r="AS77" s="2">
        <f t="shared" si="33"/>
        <v>122934</v>
      </c>
      <c r="AT77" s="2">
        <f t="shared" si="34"/>
        <v>15550</v>
      </c>
      <c r="AU77" s="2">
        <f t="shared" si="35"/>
        <v>175012</v>
      </c>
      <c r="AV77" s="2">
        <f t="shared" si="36"/>
        <v>8801</v>
      </c>
      <c r="AW77" s="2">
        <f t="shared" si="37"/>
        <v>419</v>
      </c>
      <c r="AX77" s="2">
        <f t="shared" si="38"/>
        <v>5782</v>
      </c>
      <c r="AY77" s="2">
        <f t="shared" si="43"/>
        <v>2184</v>
      </c>
      <c r="AZ77" s="2">
        <f t="shared" si="44"/>
        <v>2055</v>
      </c>
      <c r="BA77" s="2">
        <f t="shared" si="45"/>
        <v>365</v>
      </c>
      <c r="BB77" s="2">
        <f t="shared" si="46"/>
        <v>4604</v>
      </c>
      <c r="BC77" s="2">
        <f t="shared" si="47"/>
        <v>10915</v>
      </c>
      <c r="BD77" s="2">
        <f t="shared" si="48"/>
        <v>849</v>
      </c>
      <c r="BE77" s="2">
        <f t="shared" si="49"/>
        <v>11764</v>
      </c>
      <c r="BF77" s="2">
        <f t="shared" si="50"/>
        <v>3896</v>
      </c>
      <c r="BG77" s="2">
        <f t="shared" si="51"/>
        <v>185</v>
      </c>
      <c r="BH77" s="2">
        <f t="shared" si="52"/>
        <v>30</v>
      </c>
      <c r="BI77" s="2">
        <f t="shared" si="53"/>
        <v>4111</v>
      </c>
      <c r="BJ77" s="2">
        <f t="shared" si="54"/>
        <v>511</v>
      </c>
      <c r="BK77" s="2">
        <f t="shared" si="55"/>
        <v>1073</v>
      </c>
      <c r="BL77" s="2">
        <f t="shared" si="56"/>
        <v>191727</v>
      </c>
      <c r="BM77" s="2"/>
      <c r="BN77">
        <f ca="1">SUM(OFFSET($B77,-($B77-1),MATCH(BN$6,$7:$7,)-1,1,1):OFFSET($B77,0,MATCH(BN$6,$7:$7,)-1,1,1))</f>
        <v>43985</v>
      </c>
      <c r="BO77">
        <f ca="1">SUM(OFFSET($B77,-($B77-1),MATCH(BO$6,$7:$7,)-1,1,1):OFFSET($B77,0,MATCH(BO$6,$7:$7,)-1,1,1))</f>
        <v>4438</v>
      </c>
      <c r="BP77">
        <f ca="1">SUM(OFFSET($B77,-($B77-1),MATCH(BP$6,$7:$7,)-1,1,1):OFFSET($B77,0,MATCH(BP$6,$7:$7,)-1,1,1))</f>
        <v>72618</v>
      </c>
      <c r="BQ77">
        <f ca="1">SUM(OFFSET($B77,-($B77-1),MATCH(BQ$6,$7:$7,)-1,1,1):OFFSET($B77,0,MATCH(BQ$6,$7:$7,)-1,1,1))</f>
        <v>2756</v>
      </c>
      <c r="BR77">
        <f ca="1">SUM(OFFSET($B77,-($B77-1),MATCH(BR$6,$7:$7,)-1,1,1):OFFSET($B77,0,MATCH(BR$6,$7:$7,)-1,1,1))</f>
        <v>194</v>
      </c>
      <c r="BS77">
        <f ca="1">SUM(OFFSET($B77,-($B77-1),MATCH(BS$6,$7:$7,)-1,1,1):OFFSET($B77,0,MATCH(BS$6,$7:$7,)-1,1,1))</f>
        <v>1929</v>
      </c>
      <c r="BT77">
        <f ca="1">SUM(OFFSET($B77,-($B77-1),MATCH(BT$6,$7:$7,)-1,1,1):OFFSET($B77,0,MATCH(BT$6,$7:$7,)-1,1,1))</f>
        <v>1297</v>
      </c>
      <c r="BU77">
        <f ca="1">SUM(OFFSET($B77,-($B77-1),MATCH(BU$6,$7:$7,)-1,1,1):OFFSET($B77,0,MATCH(BU$6,$7:$7,)-1,1,1))</f>
        <v>1100</v>
      </c>
      <c r="BV77">
        <f ca="1">SUM(OFFSET($B77,-($B77-1),MATCH(BV$6,$7:$7,)-1,1,1):OFFSET($B77,0,MATCH(BV$6,$7:$7,)-1,1,1))</f>
        <v>232</v>
      </c>
      <c r="BW77">
        <f ca="1">SUM(OFFSET($B77,-($B77-1),MATCH(BW$6,$7:$7,)-1,1,1):OFFSET($B77,0,MATCH(BW$6,$7:$7,)-1,1,1))</f>
        <v>2629</v>
      </c>
      <c r="BX77">
        <f ca="1">SUM(OFFSET($B77,-($B77-1),MATCH(BX$6,$7:$7,)-1,1,1):OFFSET($B77,0,MATCH(BX$6,$7:$7,)-1,1,1))</f>
        <v>4589</v>
      </c>
      <c r="BY77">
        <f ca="1">SUM(OFFSET($B77,-($B77-1),MATCH(BY$6,$7:$7,)-1,1,1):OFFSET($B77,0,MATCH(BY$6,$7:$7,)-1,1,1))</f>
        <v>366</v>
      </c>
      <c r="BZ77">
        <f ca="1">SUM(OFFSET($B77,-($B77-1),MATCH(BZ$6,$7:$7,)-1,1,1):OFFSET($B77,0,MATCH(BZ$6,$7:$7,)-1,1,1))</f>
        <v>4955</v>
      </c>
      <c r="CA77">
        <f ca="1">SUM(OFFSET($B77,-($B77-1),MATCH(CA$6,$7:$7,)-1,1,1):OFFSET($B77,0,MATCH(CA$6,$7:$7,)-1,1,1))</f>
        <v>1929</v>
      </c>
      <c r="CB77">
        <f ca="1">SUM(OFFSET($B77,-($B77-1),MATCH(CB$6,$7:$7,)-1,1,1):OFFSET($B77,0,MATCH(CB$6,$7:$7,)-1,1,1))</f>
        <v>104</v>
      </c>
      <c r="CC77">
        <f ca="1">SUM(OFFSET($B77,-($B77-1),MATCH(CC$6,$7:$7,)-1,1,1):OFFSET($B77,0,MATCH(CC$6,$7:$7,)-1,1,1))</f>
        <v>0</v>
      </c>
      <c r="CD77">
        <f ca="1">SUM(OFFSET($B77,-($B77-1),MATCH(CD$6,$7:$7,)-1,1,1):OFFSET($B77,0,MATCH(CD$6,$7:$7,)-1,1,1))</f>
        <v>2033</v>
      </c>
      <c r="CE77">
        <f ca="1">SUM(OFFSET($B77,-($B77-1),MATCH(CE$6,$7:$7,)-1,1,1):OFFSET($B77,0,MATCH(CE$6,$7:$7,)-1,1,1))</f>
        <v>282</v>
      </c>
      <c r="CF77">
        <f ca="1">SUM(OFFSET($B77,-($B77-1),MATCH(CF$6,$7:$7,)-1,1,1):OFFSET($B77,0,MATCH(CF$6,$7:$7,)-1,1,1))</f>
        <v>528</v>
      </c>
      <c r="CG77">
        <f ca="1">SUM(OFFSET($B77,-($B77-1),MATCH(CG$6,$7:$7,)-1,1,1):OFFSET($B77,0,MATCH(CG$6,$7:$7,)-1,1,1))</f>
        <v>116945</v>
      </c>
      <c r="CH77">
        <f ca="1">SUM(OFFSET($B77,-($B77-1),MATCH(CH$6,$7:$7,)-1,1,1):OFFSET($B77,0,MATCH(CH$6,$7:$7,)-1,1,1))</f>
        <v>0</v>
      </c>
      <c r="CJ77">
        <v>3344</v>
      </c>
      <c r="CK77" s="2">
        <v>1872</v>
      </c>
      <c r="CL77" s="2">
        <v>5552</v>
      </c>
      <c r="CM77" s="2">
        <v>64</v>
      </c>
      <c r="CN77" s="2">
        <v>624</v>
      </c>
      <c r="CO77" s="2">
        <f t="shared" si="41"/>
        <v>34550</v>
      </c>
      <c r="CP77" s="2">
        <f t="shared" si="40"/>
        <v>38222</v>
      </c>
      <c r="CQ77" s="2">
        <f t="shared" si="40"/>
        <v>75922</v>
      </c>
      <c r="CR77" s="2">
        <f t="shared" si="40"/>
        <v>1398</v>
      </c>
      <c r="CS77" s="2">
        <f t="shared" si="40"/>
        <v>8894</v>
      </c>
      <c r="CT77">
        <f ca="1">SUM(OFFSET($B77,-($B77-1),MATCH(CT$6,$7:$7,)-1,1,1):OFFSET($B77,0,MATCH(CT$6,$7:$7,)-1,1,1))</f>
        <v>11128</v>
      </c>
      <c r="CU77">
        <f ca="1">SUM(OFFSET($B77,-($B77-1),MATCH(CU$6,$7:$7,)-1,1,1):OFFSET($B77,0,MATCH(CU$6,$7:$7,)-1,1,1))</f>
        <v>26892</v>
      </c>
      <c r="CV77">
        <f ca="1">SUM(OFFSET($B77,-($B77-1),MATCH(CV$6,$7:$7,)-1,1,1):OFFSET($B77,0,MATCH(CV$6,$7:$7,)-1,1,1))</f>
        <v>640</v>
      </c>
      <c r="CW77">
        <f ca="1">SUM(OFFSET($B77,-($B77-1),MATCH(CW$6,$7:$7,)-1,1,1):OFFSET($B77,0,MATCH(CW$6,$7:$7,)-1,1,1))</f>
        <v>3376</v>
      </c>
      <c r="CX77">
        <f ca="1">SUM(OFFSET($B77,-($B77-1),MATCH(CX$6,$7:$7,)-1,1,1):OFFSET($B77,0,MATCH(CX$6,$7:$7,)-1,1,1))</f>
        <v>172298</v>
      </c>
    </row>
    <row r="78" spans="2:102">
      <c r="B78" s="38">
        <f t="shared" si="29"/>
        <v>6</v>
      </c>
      <c r="C78" s="37">
        <v>40787</v>
      </c>
      <c r="D78" s="156">
        <v>60767</v>
      </c>
      <c r="E78" s="155">
        <v>253</v>
      </c>
      <c r="F78" s="155">
        <v>86388</v>
      </c>
      <c r="G78" s="155">
        <f t="shared" si="20"/>
        <v>677186</v>
      </c>
      <c r="H78" s="155">
        <f t="shared" si="21"/>
        <v>2768</v>
      </c>
      <c r="I78" s="155">
        <f t="shared" si="39"/>
        <v>916259</v>
      </c>
      <c r="J78" s="155">
        <f ca="1">SUM(OFFSET($B78,-($B78-1),MATCH(J$6,$7:$7,)-1,1,1):OFFSET($B78,0,MATCH(J$6,$7:$7,)-1,1,1))</f>
        <v>1343</v>
      </c>
      <c r="K78" s="155">
        <f ca="1">SUM(OFFSET($B78,-($B78-1),MATCH(K$6,$7:$7,)-1,1,1):OFFSET($B78,0,MATCH(K$6,$7:$7,)-1,1,1))</f>
        <v>458550</v>
      </c>
      <c r="L78" s="155">
        <f ca="1">SUM(OFFSET($B78,-($B78-1),MATCH(L$6,$7:$7,)-1,1,1):OFFSET($B78,0,MATCH(L$6,$7:$7,)-1,1,1))</f>
        <v>3994238</v>
      </c>
      <c r="M78" s="48">
        <v>359674</v>
      </c>
      <c r="N78">
        <v>3653</v>
      </c>
      <c r="O78">
        <v>482091</v>
      </c>
      <c r="P78">
        <f t="shared" si="23"/>
        <v>4421978</v>
      </c>
      <c r="Q78">
        <f t="shared" si="24"/>
        <v>42277</v>
      </c>
      <c r="R78">
        <f t="shared" si="25"/>
        <v>5475473</v>
      </c>
      <c r="S78">
        <f ca="1">SUM(OFFSET($B78,-($B78-1),MATCH(S$6,$7:$7,)-1,1,1):OFFSET($B78,0,MATCH(S$6,$7:$7,)-1,1,1))</f>
        <v>21081</v>
      </c>
      <c r="T78">
        <f ca="1">SUM(OFFSET($B78,-($B78-1),MATCH(T$6,$7:$7,)-1,1,1):OFFSET($B78,0,MATCH(T$6,$7:$7,)-1,1,1))</f>
        <v>2778476</v>
      </c>
      <c r="U78">
        <f ca="1">SUM(OFFSET($B78,-($B78-1),MATCH(U$6,$7:$7,)-1,1,1):OFFSET($B78,0,MATCH(U$6,$7:$7,)-1,1,1))</f>
        <v>26684464</v>
      </c>
      <c r="V78" s="48">
        <v>540</v>
      </c>
      <c r="W78">
        <v>11883</v>
      </c>
      <c r="X78">
        <v>1889</v>
      </c>
      <c r="Y78">
        <v>14658</v>
      </c>
      <c r="Z78">
        <v>2163</v>
      </c>
      <c r="AA78">
        <v>84</v>
      </c>
      <c r="AB78">
        <v>691</v>
      </c>
      <c r="AC78">
        <v>325</v>
      </c>
      <c r="AD78">
        <v>251</v>
      </c>
      <c r="AE78">
        <v>54</v>
      </c>
      <c r="AF78">
        <v>630</v>
      </c>
      <c r="AG78" s="41">
        <v>1905</v>
      </c>
      <c r="AH78">
        <v>130</v>
      </c>
      <c r="AI78" s="41">
        <v>2035</v>
      </c>
      <c r="AJ78">
        <v>675</v>
      </c>
      <c r="AK78">
        <v>160</v>
      </c>
      <c r="AL78">
        <v>16</v>
      </c>
      <c r="AM78">
        <v>851</v>
      </c>
      <c r="AN78">
        <v>96</v>
      </c>
      <c r="AO78" s="41">
        <v>1368</v>
      </c>
      <c r="AP78" s="41">
        <v>26625</v>
      </c>
      <c r="AQ78" s="41"/>
      <c r="AR78" s="2">
        <f t="shared" si="32"/>
        <v>6367</v>
      </c>
      <c r="AS78" s="2">
        <f t="shared" si="33"/>
        <v>125301</v>
      </c>
      <c r="AT78" s="2">
        <f t="shared" si="34"/>
        <v>16962</v>
      </c>
      <c r="AU78" s="2">
        <f t="shared" si="35"/>
        <v>174988</v>
      </c>
      <c r="AV78" s="2">
        <f t="shared" si="36"/>
        <v>10368</v>
      </c>
      <c r="AW78" s="2">
        <f t="shared" si="37"/>
        <v>478</v>
      </c>
      <c r="AX78" s="2">
        <f t="shared" si="38"/>
        <v>6089</v>
      </c>
      <c r="AY78" s="2">
        <f t="shared" si="43"/>
        <v>2509</v>
      </c>
      <c r="AZ78" s="2">
        <f t="shared" si="44"/>
        <v>2306</v>
      </c>
      <c r="BA78" s="2">
        <f t="shared" si="45"/>
        <v>419</v>
      </c>
      <c r="BB78" s="2">
        <f t="shared" si="46"/>
        <v>5234</v>
      </c>
      <c r="BC78" s="2">
        <f t="shared" si="47"/>
        <v>12820</v>
      </c>
      <c r="BD78" s="2">
        <f t="shared" si="48"/>
        <v>979</v>
      </c>
      <c r="BE78" s="2">
        <f t="shared" si="49"/>
        <v>13799</v>
      </c>
      <c r="BF78" s="2">
        <f t="shared" si="50"/>
        <v>4571</v>
      </c>
      <c r="BG78" s="2">
        <f t="shared" si="51"/>
        <v>345</v>
      </c>
      <c r="BH78" s="2">
        <f t="shared" si="52"/>
        <v>46</v>
      </c>
      <c r="BI78" s="2">
        <f t="shared" si="53"/>
        <v>4962</v>
      </c>
      <c r="BJ78" s="2">
        <f t="shared" si="54"/>
        <v>607</v>
      </c>
      <c r="BK78" s="2">
        <f t="shared" si="55"/>
        <v>2441</v>
      </c>
      <c r="BL78" s="2">
        <f t="shared" si="56"/>
        <v>218352</v>
      </c>
      <c r="BM78" s="2"/>
      <c r="BN78">
        <f ca="1">SUM(OFFSET($B78,-($B78-1),MATCH(BN$6,$7:$7,)-1,1,1):OFFSET($B78,0,MATCH(BN$6,$7:$7,)-1,1,1))</f>
        <v>55868</v>
      </c>
      <c r="BO78">
        <f ca="1">SUM(OFFSET($B78,-($B78-1),MATCH(BO$6,$7:$7,)-1,1,1):OFFSET($B78,0,MATCH(BO$6,$7:$7,)-1,1,1))</f>
        <v>6327</v>
      </c>
      <c r="BP78">
        <f ca="1">SUM(OFFSET($B78,-($B78-1),MATCH(BP$6,$7:$7,)-1,1,1):OFFSET($B78,0,MATCH(BP$6,$7:$7,)-1,1,1))</f>
        <v>87276</v>
      </c>
      <c r="BQ78">
        <f ca="1">SUM(OFFSET($B78,-($B78-1),MATCH(BQ$6,$7:$7,)-1,1,1):OFFSET($B78,0,MATCH(BQ$6,$7:$7,)-1,1,1))</f>
        <v>4919</v>
      </c>
      <c r="BR78">
        <f ca="1">SUM(OFFSET($B78,-($B78-1),MATCH(BR$6,$7:$7,)-1,1,1):OFFSET($B78,0,MATCH(BR$6,$7:$7,)-1,1,1))</f>
        <v>278</v>
      </c>
      <c r="BS78">
        <f ca="1">SUM(OFFSET($B78,-($B78-1),MATCH(BS$6,$7:$7,)-1,1,1):OFFSET($B78,0,MATCH(BS$6,$7:$7,)-1,1,1))</f>
        <v>2620</v>
      </c>
      <c r="BT78">
        <f ca="1">SUM(OFFSET($B78,-($B78-1),MATCH(BT$6,$7:$7,)-1,1,1):OFFSET($B78,0,MATCH(BT$6,$7:$7,)-1,1,1))</f>
        <v>1622</v>
      </c>
      <c r="BU78">
        <f ca="1">SUM(OFFSET($B78,-($B78-1),MATCH(BU$6,$7:$7,)-1,1,1):OFFSET($B78,0,MATCH(BU$6,$7:$7,)-1,1,1))</f>
        <v>1351</v>
      </c>
      <c r="BV78">
        <f ca="1">SUM(OFFSET($B78,-($B78-1),MATCH(BV$6,$7:$7,)-1,1,1):OFFSET($B78,0,MATCH(BV$6,$7:$7,)-1,1,1))</f>
        <v>286</v>
      </c>
      <c r="BW78">
        <f ca="1">SUM(OFFSET($B78,-($B78-1),MATCH(BW$6,$7:$7,)-1,1,1):OFFSET($B78,0,MATCH(BW$6,$7:$7,)-1,1,1))</f>
        <v>3259</v>
      </c>
      <c r="BX78">
        <f ca="1">SUM(OFFSET($B78,-($B78-1),MATCH(BX$6,$7:$7,)-1,1,1):OFFSET($B78,0,MATCH(BX$6,$7:$7,)-1,1,1))</f>
        <v>6494</v>
      </c>
      <c r="BY78">
        <f ca="1">SUM(OFFSET($B78,-($B78-1),MATCH(BY$6,$7:$7,)-1,1,1):OFFSET($B78,0,MATCH(BY$6,$7:$7,)-1,1,1))</f>
        <v>496</v>
      </c>
      <c r="BZ78">
        <f ca="1">SUM(OFFSET($B78,-($B78-1),MATCH(BZ$6,$7:$7,)-1,1,1):OFFSET($B78,0,MATCH(BZ$6,$7:$7,)-1,1,1))</f>
        <v>6990</v>
      </c>
      <c r="CA78">
        <f ca="1">SUM(OFFSET($B78,-($B78-1),MATCH(CA$6,$7:$7,)-1,1,1):OFFSET($B78,0,MATCH(CA$6,$7:$7,)-1,1,1))</f>
        <v>2604</v>
      </c>
      <c r="CB78">
        <f ca="1">SUM(OFFSET($B78,-($B78-1),MATCH(CB$6,$7:$7,)-1,1,1):OFFSET($B78,0,MATCH(CB$6,$7:$7,)-1,1,1))</f>
        <v>264</v>
      </c>
      <c r="CC78">
        <f ca="1">SUM(OFFSET($B78,-($B78-1),MATCH(CC$6,$7:$7,)-1,1,1):OFFSET($B78,0,MATCH(CC$6,$7:$7,)-1,1,1))</f>
        <v>16</v>
      </c>
      <c r="CD78">
        <f ca="1">SUM(OFFSET($B78,-($B78-1),MATCH(CD$6,$7:$7,)-1,1,1):OFFSET($B78,0,MATCH(CD$6,$7:$7,)-1,1,1))</f>
        <v>2884</v>
      </c>
      <c r="CE78">
        <f ca="1">SUM(OFFSET($B78,-($B78-1),MATCH(CE$6,$7:$7,)-1,1,1):OFFSET($B78,0,MATCH(CE$6,$7:$7,)-1,1,1))</f>
        <v>378</v>
      </c>
      <c r="CF78">
        <f ca="1">SUM(OFFSET($B78,-($B78-1),MATCH(CF$6,$7:$7,)-1,1,1):OFFSET($B78,0,MATCH(CF$6,$7:$7,)-1,1,1))</f>
        <v>1896</v>
      </c>
      <c r="CG78">
        <f ca="1">SUM(OFFSET($B78,-($B78-1),MATCH(CG$6,$7:$7,)-1,1,1):OFFSET($B78,0,MATCH(CG$6,$7:$7,)-1,1,1))</f>
        <v>143570</v>
      </c>
      <c r="CH78">
        <f ca="1">SUM(OFFSET($B78,-($B78-1),MATCH(CH$6,$7:$7,)-1,1,1):OFFSET($B78,0,MATCH(CH$6,$7:$7,)-1,1,1))</f>
        <v>0</v>
      </c>
      <c r="CJ78">
        <v>2144</v>
      </c>
      <c r="CK78" s="2">
        <v>7424</v>
      </c>
      <c r="CL78" s="2">
        <v>6384</v>
      </c>
      <c r="CM78" s="2">
        <v>192</v>
      </c>
      <c r="CN78" s="2">
        <v>1200</v>
      </c>
      <c r="CO78" s="2">
        <f t="shared" si="41"/>
        <v>33592</v>
      </c>
      <c r="CP78" s="2">
        <f t="shared" si="40"/>
        <v>43248</v>
      </c>
      <c r="CQ78" s="2">
        <f t="shared" si="40"/>
        <v>77444</v>
      </c>
      <c r="CR78" s="2">
        <f t="shared" si="40"/>
        <v>1436</v>
      </c>
      <c r="CS78" s="2">
        <f t="shared" si="40"/>
        <v>9500</v>
      </c>
      <c r="CT78">
        <f ca="1">SUM(OFFSET($B78,-($B78-1),MATCH(CT$6,$7:$7,)-1,1,1):OFFSET($B78,0,MATCH(CT$6,$7:$7,)-1,1,1))</f>
        <v>18552</v>
      </c>
      <c r="CU78">
        <f ca="1">SUM(OFFSET($B78,-($B78-1),MATCH(CU$6,$7:$7,)-1,1,1):OFFSET($B78,0,MATCH(CU$6,$7:$7,)-1,1,1))</f>
        <v>33276</v>
      </c>
      <c r="CV78">
        <f ca="1">SUM(OFFSET($B78,-($B78-1),MATCH(CV$6,$7:$7,)-1,1,1):OFFSET($B78,0,MATCH(CV$6,$7:$7,)-1,1,1))</f>
        <v>832</v>
      </c>
      <c r="CW78">
        <f ca="1">SUM(OFFSET($B78,-($B78-1),MATCH(CW$6,$7:$7,)-1,1,1):OFFSET($B78,0,MATCH(CW$6,$7:$7,)-1,1,1))</f>
        <v>4576</v>
      </c>
      <c r="CX78">
        <f ca="1">SUM(OFFSET($B78,-($B78-1),MATCH(CX$6,$7:$7,)-1,1,1):OFFSET($B78,0,MATCH(CX$6,$7:$7,)-1,1,1))</f>
        <v>205890</v>
      </c>
    </row>
    <row r="79" spans="2:102">
      <c r="B79" s="38">
        <f t="shared" si="29"/>
        <v>7</v>
      </c>
      <c r="C79" s="37">
        <v>40817</v>
      </c>
      <c r="D79" s="156">
        <v>75849</v>
      </c>
      <c r="E79" s="155">
        <v>286</v>
      </c>
      <c r="F79" s="155">
        <v>98892</v>
      </c>
      <c r="G79" s="155">
        <f t="shared" si="20"/>
        <v>693768</v>
      </c>
      <c r="H79" s="155">
        <f t="shared" si="21"/>
        <v>2821</v>
      </c>
      <c r="I79" s="155">
        <f t="shared" si="39"/>
        <v>944547</v>
      </c>
      <c r="J79" s="155">
        <f ca="1">SUM(OFFSET($B79,-($B79-1),MATCH(J$6,$7:$7,)-1,1,1):OFFSET($B79,0,MATCH(J$6,$7:$7,)-1,1,1))</f>
        <v>1629</v>
      </c>
      <c r="K79" s="155">
        <f ca="1">SUM(OFFSET($B79,-($B79-1),MATCH(K$6,$7:$7,)-1,1,1):OFFSET($B79,0,MATCH(K$6,$7:$7,)-1,1,1))</f>
        <v>557442</v>
      </c>
      <c r="L79" s="155">
        <f ca="1">SUM(OFFSET($B79,-($B79-1),MATCH(L$6,$7:$7,)-1,1,1):OFFSET($B79,0,MATCH(L$6,$7:$7,)-1,1,1))</f>
        <v>4688006</v>
      </c>
      <c r="M79" s="48">
        <v>386387</v>
      </c>
      <c r="N79">
        <v>3744</v>
      </c>
      <c r="O79">
        <v>489312</v>
      </c>
      <c r="P79">
        <f t="shared" si="23"/>
        <v>4411472</v>
      </c>
      <c r="Q79">
        <f t="shared" si="24"/>
        <v>42396</v>
      </c>
      <c r="R79">
        <f t="shared" si="25"/>
        <v>5484234</v>
      </c>
      <c r="S79">
        <f ca="1">SUM(OFFSET($B79,-($B79-1),MATCH(S$6,$7:$7,)-1,1,1):OFFSET($B79,0,MATCH(S$6,$7:$7,)-1,1,1))</f>
        <v>24825</v>
      </c>
      <c r="T79">
        <f ca="1">SUM(OFFSET($B79,-($B79-1),MATCH(T$6,$7:$7,)-1,1,1):OFFSET($B79,0,MATCH(T$6,$7:$7,)-1,1,1))</f>
        <v>3267788</v>
      </c>
      <c r="U79">
        <f ca="1">SUM(OFFSET($B79,-($B79-1),MATCH(U$6,$7:$7,)-1,1,1):OFFSET($B79,0,MATCH(U$6,$7:$7,)-1,1,1))</f>
        <v>31095936</v>
      </c>
      <c r="V79" s="48">
        <v>490</v>
      </c>
      <c r="W79">
        <v>13235</v>
      </c>
      <c r="X79">
        <v>1482</v>
      </c>
      <c r="Y79">
        <v>18856</v>
      </c>
      <c r="Z79">
        <v>1632</v>
      </c>
      <c r="AA79">
        <v>35</v>
      </c>
      <c r="AB79">
        <v>443</v>
      </c>
      <c r="AC79">
        <v>240</v>
      </c>
      <c r="AD79">
        <v>308</v>
      </c>
      <c r="AE79">
        <v>50</v>
      </c>
      <c r="AF79">
        <v>598</v>
      </c>
      <c r="AG79" s="41">
        <v>1500</v>
      </c>
      <c r="AH79">
        <v>165</v>
      </c>
      <c r="AI79" s="41">
        <v>1665</v>
      </c>
      <c r="AJ79">
        <v>443</v>
      </c>
      <c r="AK79">
        <v>32</v>
      </c>
      <c r="AL79">
        <v>0</v>
      </c>
      <c r="AM79">
        <v>475</v>
      </c>
      <c r="AN79">
        <v>16</v>
      </c>
      <c r="AO79">
        <v>984</v>
      </c>
      <c r="AP79" s="41">
        <v>32190</v>
      </c>
      <c r="AQ79" s="41"/>
      <c r="AR79" s="2">
        <f t="shared" si="32"/>
        <v>6438</v>
      </c>
      <c r="AS79" s="2">
        <f t="shared" si="33"/>
        <v>129932</v>
      </c>
      <c r="AT79" s="2">
        <f t="shared" si="34"/>
        <v>17539</v>
      </c>
      <c r="AU79" s="2">
        <f t="shared" si="35"/>
        <v>174529</v>
      </c>
      <c r="AV79" s="2">
        <f t="shared" si="36"/>
        <v>11165</v>
      </c>
      <c r="AW79" s="2">
        <f t="shared" si="37"/>
        <v>485</v>
      </c>
      <c r="AX79" s="2">
        <f t="shared" si="38"/>
        <v>6246</v>
      </c>
      <c r="AY79" s="2">
        <f t="shared" si="43"/>
        <v>2749</v>
      </c>
      <c r="AZ79" s="2">
        <f t="shared" si="44"/>
        <v>2614</v>
      </c>
      <c r="BA79" s="2">
        <f t="shared" si="45"/>
        <v>469</v>
      </c>
      <c r="BB79" s="2">
        <f t="shared" si="46"/>
        <v>5832</v>
      </c>
      <c r="BC79" s="2">
        <f t="shared" si="47"/>
        <v>14320</v>
      </c>
      <c r="BD79" s="2">
        <f t="shared" si="48"/>
        <v>1144</v>
      </c>
      <c r="BE79" s="2">
        <f t="shared" si="49"/>
        <v>15464</v>
      </c>
      <c r="BF79" s="2">
        <f t="shared" si="50"/>
        <v>5014</v>
      </c>
      <c r="BG79" s="2">
        <f t="shared" si="51"/>
        <v>377</v>
      </c>
      <c r="BH79" s="2">
        <f t="shared" si="52"/>
        <v>46</v>
      </c>
      <c r="BI79" s="2">
        <f t="shared" si="53"/>
        <v>5437</v>
      </c>
      <c r="BJ79" s="2">
        <f t="shared" si="54"/>
        <v>623</v>
      </c>
      <c r="BK79" s="2">
        <f t="shared" si="55"/>
        <v>3425</v>
      </c>
      <c r="BL79" s="2">
        <f t="shared" si="56"/>
        <v>250542</v>
      </c>
      <c r="BM79" s="2"/>
      <c r="BN79">
        <f ca="1">SUM(OFFSET($B79,-($B79-1),MATCH(BN$6,$7:$7,)-1,1,1):OFFSET($B79,0,MATCH(BN$6,$7:$7,)-1,1,1))</f>
        <v>69103</v>
      </c>
      <c r="BO79">
        <f ca="1">SUM(OFFSET($B79,-($B79-1),MATCH(BO$6,$7:$7,)-1,1,1):OFFSET($B79,0,MATCH(BO$6,$7:$7,)-1,1,1))</f>
        <v>7809</v>
      </c>
      <c r="BP79">
        <f ca="1">SUM(OFFSET($B79,-($B79-1),MATCH(BP$6,$7:$7,)-1,1,1):OFFSET($B79,0,MATCH(BP$6,$7:$7,)-1,1,1))</f>
        <v>106132</v>
      </c>
      <c r="BQ79">
        <f ca="1">SUM(OFFSET($B79,-($B79-1),MATCH(BQ$6,$7:$7,)-1,1,1):OFFSET($B79,0,MATCH(BQ$6,$7:$7,)-1,1,1))</f>
        <v>6551</v>
      </c>
      <c r="BR79">
        <f ca="1">SUM(OFFSET($B79,-($B79-1),MATCH(BR$6,$7:$7,)-1,1,1):OFFSET($B79,0,MATCH(BR$6,$7:$7,)-1,1,1))</f>
        <v>313</v>
      </c>
      <c r="BS79">
        <f ca="1">SUM(OFFSET($B79,-($B79-1),MATCH(BS$6,$7:$7,)-1,1,1):OFFSET($B79,0,MATCH(BS$6,$7:$7,)-1,1,1))</f>
        <v>3063</v>
      </c>
      <c r="BT79">
        <f ca="1">SUM(OFFSET($B79,-($B79-1),MATCH(BT$6,$7:$7,)-1,1,1):OFFSET($B79,0,MATCH(BT$6,$7:$7,)-1,1,1))</f>
        <v>1862</v>
      </c>
      <c r="BU79">
        <f ca="1">SUM(OFFSET($B79,-($B79-1),MATCH(BU$6,$7:$7,)-1,1,1):OFFSET($B79,0,MATCH(BU$6,$7:$7,)-1,1,1))</f>
        <v>1659</v>
      </c>
      <c r="BV79">
        <f ca="1">SUM(OFFSET($B79,-($B79-1),MATCH(BV$6,$7:$7,)-1,1,1):OFFSET($B79,0,MATCH(BV$6,$7:$7,)-1,1,1))</f>
        <v>336</v>
      </c>
      <c r="BW79">
        <f ca="1">SUM(OFFSET($B79,-($B79-1),MATCH(BW$6,$7:$7,)-1,1,1):OFFSET($B79,0,MATCH(BW$6,$7:$7,)-1,1,1))</f>
        <v>3857</v>
      </c>
      <c r="BX79">
        <f ca="1">SUM(OFFSET($B79,-($B79-1),MATCH(BX$6,$7:$7,)-1,1,1):OFFSET($B79,0,MATCH(BX$6,$7:$7,)-1,1,1))</f>
        <v>7994</v>
      </c>
      <c r="BY79">
        <f ca="1">SUM(OFFSET($B79,-($B79-1),MATCH(BY$6,$7:$7,)-1,1,1):OFFSET($B79,0,MATCH(BY$6,$7:$7,)-1,1,1))</f>
        <v>661</v>
      </c>
      <c r="BZ79">
        <f ca="1">SUM(OFFSET($B79,-($B79-1),MATCH(BZ$6,$7:$7,)-1,1,1):OFFSET($B79,0,MATCH(BZ$6,$7:$7,)-1,1,1))</f>
        <v>8655</v>
      </c>
      <c r="CA79">
        <f ca="1">SUM(OFFSET($B79,-($B79-1),MATCH(CA$6,$7:$7,)-1,1,1):OFFSET($B79,0,MATCH(CA$6,$7:$7,)-1,1,1))</f>
        <v>3047</v>
      </c>
      <c r="CB79">
        <f ca="1">SUM(OFFSET($B79,-($B79-1),MATCH(CB$6,$7:$7,)-1,1,1):OFFSET($B79,0,MATCH(CB$6,$7:$7,)-1,1,1))</f>
        <v>296</v>
      </c>
      <c r="CC79">
        <f ca="1">SUM(OFFSET($B79,-($B79-1),MATCH(CC$6,$7:$7,)-1,1,1):OFFSET($B79,0,MATCH(CC$6,$7:$7,)-1,1,1))</f>
        <v>16</v>
      </c>
      <c r="CD79">
        <f ca="1">SUM(OFFSET($B79,-($B79-1),MATCH(CD$6,$7:$7,)-1,1,1):OFFSET($B79,0,MATCH(CD$6,$7:$7,)-1,1,1))</f>
        <v>3359</v>
      </c>
      <c r="CE79">
        <f ca="1">SUM(OFFSET($B79,-($B79-1),MATCH(CE$6,$7:$7,)-1,1,1):OFFSET($B79,0,MATCH(CE$6,$7:$7,)-1,1,1))</f>
        <v>394</v>
      </c>
      <c r="CF79">
        <f ca="1">SUM(OFFSET($B79,-($B79-1),MATCH(CF$6,$7:$7,)-1,1,1):OFFSET($B79,0,MATCH(CF$6,$7:$7,)-1,1,1))</f>
        <v>2880</v>
      </c>
      <c r="CG79">
        <f ca="1">SUM(OFFSET($B79,-($B79-1),MATCH(CG$6,$7:$7,)-1,1,1):OFFSET($B79,0,MATCH(CG$6,$7:$7,)-1,1,1))</f>
        <v>175760</v>
      </c>
      <c r="CH79">
        <f ca="1">SUM(OFFSET($B79,-($B79-1),MATCH(CH$6,$7:$7,)-1,1,1):OFFSET($B79,0,MATCH(CH$6,$7:$7,)-1,1,1))</f>
        <v>0</v>
      </c>
      <c r="CJ79">
        <v>2912</v>
      </c>
      <c r="CK79" s="2">
        <v>7040</v>
      </c>
      <c r="CL79" s="2">
        <v>5712</v>
      </c>
      <c r="CM79" s="2">
        <v>80</v>
      </c>
      <c r="CN79" s="2">
        <v>1520</v>
      </c>
      <c r="CO79" s="2">
        <f t="shared" si="41"/>
        <v>33429</v>
      </c>
      <c r="CP79" s="2">
        <f>SUM(CK68:CK79)</f>
        <v>47788</v>
      </c>
      <c r="CQ79" s="2">
        <f>SUM(CL68:CL79)</f>
        <v>78306</v>
      </c>
      <c r="CR79" s="2">
        <f>SUM(CM68:CM79)</f>
        <v>1391</v>
      </c>
      <c r="CS79" s="2">
        <f>SUM(CN68:CN79)</f>
        <v>10545</v>
      </c>
      <c r="CT79">
        <f ca="1">SUM(OFFSET($B79,-($B79-1),MATCH(CT$6,$7:$7,)-1,1,1):OFFSET($B79,0,MATCH(CT$6,$7:$7,)-1,1,1))</f>
        <v>25592</v>
      </c>
      <c r="CU79">
        <f ca="1">SUM(OFFSET($B79,-($B79-1),MATCH(CU$6,$7:$7,)-1,1,1):OFFSET($B79,0,MATCH(CU$6,$7:$7,)-1,1,1))</f>
        <v>38988</v>
      </c>
      <c r="CV79">
        <f ca="1">SUM(OFFSET($B79,-($B79-1),MATCH(CV$6,$7:$7,)-1,1,1):OFFSET($B79,0,MATCH(CV$6,$7:$7,)-1,1,1))</f>
        <v>912</v>
      </c>
      <c r="CW79">
        <f ca="1">SUM(OFFSET($B79,-($B79-1),MATCH(CW$6,$7:$7,)-1,1,1):OFFSET($B79,0,MATCH(CW$6,$7:$7,)-1,1,1))</f>
        <v>6096</v>
      </c>
      <c r="CX79">
        <f ca="1">SUM(OFFSET($B79,-($B79-1),MATCH(CX$6,$7:$7,)-1,1,1):OFFSET($B79,0,MATCH(CX$6,$7:$7,)-1,1,1))</f>
        <v>239319</v>
      </c>
    </row>
    <row r="80" spans="2:102">
      <c r="B80" s="38">
        <f t="shared" si="29"/>
        <v>8</v>
      </c>
      <c r="C80" s="37">
        <v>40848</v>
      </c>
      <c r="D80" s="156">
        <v>59324</v>
      </c>
      <c r="E80" s="155">
        <v>232</v>
      </c>
      <c r="F80" s="155">
        <v>78888</v>
      </c>
      <c r="G80" s="155">
        <f t="shared" si="20"/>
        <v>697266</v>
      </c>
      <c r="H80" s="155">
        <f t="shared" si="21"/>
        <v>2821</v>
      </c>
      <c r="I80" s="155">
        <f t="shared" si="39"/>
        <v>948403</v>
      </c>
      <c r="J80" s="155">
        <f ca="1">SUM(OFFSET($B80,-($B80-1),MATCH(J$6,$7:$7,)-1,1,1):OFFSET($B80,0,MATCH(J$6,$7:$7,)-1,1,1))</f>
        <v>1861</v>
      </c>
      <c r="K80" s="155">
        <f ca="1">SUM(OFFSET($B80,-($B80-1),MATCH(K$6,$7:$7,)-1,1,1):OFFSET($B80,0,MATCH(K$6,$7:$7,)-1,1,1))</f>
        <v>636330</v>
      </c>
      <c r="L80" s="155">
        <f ca="1">SUM(OFFSET($B80,-($B80-1),MATCH(L$6,$7:$7,)-1,1,1):OFFSET($B80,0,MATCH(L$6,$7:$7,)-1,1,1))</f>
        <v>5385272</v>
      </c>
      <c r="M80" s="48">
        <v>393547</v>
      </c>
      <c r="N80">
        <v>3628</v>
      </c>
      <c r="O80">
        <v>470195</v>
      </c>
      <c r="P80">
        <f t="shared" si="23"/>
        <v>4419316</v>
      </c>
      <c r="Q80">
        <f t="shared" si="24"/>
        <v>42344</v>
      </c>
      <c r="R80">
        <f t="shared" si="25"/>
        <v>5486826</v>
      </c>
      <c r="S80">
        <f ca="1">SUM(OFFSET($B80,-($B80-1),MATCH(S$6,$7:$7,)-1,1,1):OFFSET($B80,0,MATCH(S$6,$7:$7,)-1,1,1))</f>
        <v>28453</v>
      </c>
      <c r="T80">
        <f ca="1">SUM(OFFSET($B80,-($B80-1),MATCH(T$6,$7:$7,)-1,1,1):OFFSET($B80,0,MATCH(T$6,$7:$7,)-1,1,1))</f>
        <v>3737983</v>
      </c>
      <c r="U80">
        <f ca="1">SUM(OFFSET($B80,-($B80-1),MATCH(U$6,$7:$7,)-1,1,1):OFFSET($B80,0,MATCH(U$6,$7:$7,)-1,1,1))</f>
        <v>35515252</v>
      </c>
      <c r="V80" s="48">
        <v>565</v>
      </c>
      <c r="W80">
        <v>11430</v>
      </c>
      <c r="X80">
        <v>1687</v>
      </c>
      <c r="Y80">
        <v>14966</v>
      </c>
      <c r="Z80">
        <v>841</v>
      </c>
      <c r="AA80">
        <v>1</v>
      </c>
      <c r="AB80">
        <v>638</v>
      </c>
      <c r="AC80">
        <v>413</v>
      </c>
      <c r="AD80">
        <v>231</v>
      </c>
      <c r="AE80">
        <v>19</v>
      </c>
      <c r="AF80">
        <v>663</v>
      </c>
      <c r="AG80" s="41">
        <v>1701</v>
      </c>
      <c r="AH80">
        <v>167</v>
      </c>
      <c r="AI80" s="41">
        <v>1868</v>
      </c>
      <c r="AJ80">
        <v>622</v>
      </c>
      <c r="AK80">
        <v>17</v>
      </c>
      <c r="AL80">
        <v>1</v>
      </c>
      <c r="AM80">
        <v>640</v>
      </c>
      <c r="AN80">
        <v>35</v>
      </c>
      <c r="AO80">
        <v>199</v>
      </c>
      <c r="AP80" s="41">
        <v>26414</v>
      </c>
      <c r="AQ80" s="41"/>
      <c r="AR80" s="2">
        <f t="shared" si="32"/>
        <v>6176</v>
      </c>
      <c r="AS80" s="2">
        <f t="shared" si="33"/>
        <v>131887</v>
      </c>
      <c r="AT80" s="2">
        <f t="shared" si="34"/>
        <v>17789</v>
      </c>
      <c r="AU80" s="2">
        <f t="shared" si="35"/>
        <v>173665</v>
      </c>
      <c r="AV80" s="2">
        <f t="shared" si="36"/>
        <v>11281</v>
      </c>
      <c r="AW80" s="2">
        <f t="shared" si="37"/>
        <v>436</v>
      </c>
      <c r="AX80" s="2">
        <f t="shared" si="38"/>
        <v>6399</v>
      </c>
      <c r="AY80" s="2">
        <f t="shared" si="43"/>
        <v>3162</v>
      </c>
      <c r="AZ80" s="2">
        <f t="shared" si="44"/>
        <v>2845</v>
      </c>
      <c r="BA80" s="2">
        <f t="shared" si="45"/>
        <v>488</v>
      </c>
      <c r="BB80" s="2">
        <f t="shared" si="46"/>
        <v>6495</v>
      </c>
      <c r="BC80" s="2">
        <f t="shared" si="47"/>
        <v>16021</v>
      </c>
      <c r="BD80" s="2">
        <f t="shared" si="48"/>
        <v>1311</v>
      </c>
      <c r="BE80" s="2">
        <f t="shared" si="49"/>
        <v>17332</v>
      </c>
      <c r="BF80" s="2">
        <f t="shared" si="50"/>
        <v>5636</v>
      </c>
      <c r="BG80" s="2">
        <f t="shared" si="51"/>
        <v>394</v>
      </c>
      <c r="BH80" s="2">
        <f t="shared" si="52"/>
        <v>47</v>
      </c>
      <c r="BI80" s="2">
        <f t="shared" si="53"/>
        <v>6077</v>
      </c>
      <c r="BJ80" s="2">
        <f t="shared" si="54"/>
        <v>658</v>
      </c>
      <c r="BK80" s="2">
        <f t="shared" si="55"/>
        <v>3624</v>
      </c>
      <c r="BL80" s="2">
        <f t="shared" si="56"/>
        <v>276956</v>
      </c>
      <c r="BM80" s="2"/>
      <c r="BN80">
        <f ca="1">SUM(OFFSET($B80,-($B80-1),MATCH(BN$6,$7:$7,)-1,1,1):OFFSET($B80,0,MATCH(BN$6,$7:$7,)-1,1,1))</f>
        <v>80533</v>
      </c>
      <c r="BO80">
        <f ca="1">SUM(OFFSET($B80,-($B80-1),MATCH(BO$6,$7:$7,)-1,1,1):OFFSET($B80,0,MATCH(BO$6,$7:$7,)-1,1,1))</f>
        <v>9496</v>
      </c>
      <c r="BP80">
        <f ca="1">SUM(OFFSET($B80,-($B80-1),MATCH(BP$6,$7:$7,)-1,1,1):OFFSET($B80,0,MATCH(BP$6,$7:$7,)-1,1,1))</f>
        <v>121098</v>
      </c>
      <c r="BQ80">
        <f ca="1">SUM(OFFSET($B80,-($B80-1),MATCH(BQ$6,$7:$7,)-1,1,1):OFFSET($B80,0,MATCH(BQ$6,$7:$7,)-1,1,1))</f>
        <v>7392</v>
      </c>
      <c r="BR80">
        <f ca="1">SUM(OFFSET($B80,-($B80-1),MATCH(BR$6,$7:$7,)-1,1,1):OFFSET($B80,0,MATCH(BR$6,$7:$7,)-1,1,1))</f>
        <v>314</v>
      </c>
      <c r="BS80">
        <f ca="1">SUM(OFFSET($B80,-($B80-1),MATCH(BS$6,$7:$7,)-1,1,1):OFFSET($B80,0,MATCH(BS$6,$7:$7,)-1,1,1))</f>
        <v>3701</v>
      </c>
      <c r="BT80">
        <f ca="1">SUM(OFFSET($B80,-($B80-1),MATCH(BT$6,$7:$7,)-1,1,1):OFFSET($B80,0,MATCH(BT$6,$7:$7,)-1,1,1))</f>
        <v>2275</v>
      </c>
      <c r="BU80">
        <f ca="1">SUM(OFFSET($B80,-($B80-1),MATCH(BU$6,$7:$7,)-1,1,1):OFFSET($B80,0,MATCH(BU$6,$7:$7,)-1,1,1))</f>
        <v>1890</v>
      </c>
      <c r="BV80">
        <f ca="1">SUM(OFFSET($B80,-($B80-1),MATCH(BV$6,$7:$7,)-1,1,1):OFFSET($B80,0,MATCH(BV$6,$7:$7,)-1,1,1))</f>
        <v>355</v>
      </c>
      <c r="BW80">
        <f ca="1">SUM(OFFSET($B80,-($B80-1),MATCH(BW$6,$7:$7,)-1,1,1):OFFSET($B80,0,MATCH(BW$6,$7:$7,)-1,1,1))</f>
        <v>4520</v>
      </c>
      <c r="BX80">
        <f ca="1">SUM(OFFSET($B80,-($B80-1),MATCH(BX$6,$7:$7,)-1,1,1):OFFSET($B80,0,MATCH(BX$6,$7:$7,)-1,1,1))</f>
        <v>9695</v>
      </c>
      <c r="BY80">
        <f ca="1">SUM(OFFSET($B80,-($B80-1),MATCH(BY$6,$7:$7,)-1,1,1):OFFSET($B80,0,MATCH(BY$6,$7:$7,)-1,1,1))</f>
        <v>828</v>
      </c>
      <c r="BZ80">
        <f ca="1">SUM(OFFSET($B80,-($B80-1),MATCH(BZ$6,$7:$7,)-1,1,1):OFFSET($B80,0,MATCH(BZ$6,$7:$7,)-1,1,1))</f>
        <v>10523</v>
      </c>
      <c r="CA80">
        <f ca="1">SUM(OFFSET($B80,-($B80-1),MATCH(CA$6,$7:$7,)-1,1,1):OFFSET($B80,0,MATCH(CA$6,$7:$7,)-1,1,1))</f>
        <v>3669</v>
      </c>
      <c r="CB80">
        <f ca="1">SUM(OFFSET($B80,-($B80-1),MATCH(CB$6,$7:$7,)-1,1,1):OFFSET($B80,0,MATCH(CB$6,$7:$7,)-1,1,1))</f>
        <v>313</v>
      </c>
      <c r="CC80">
        <f ca="1">SUM(OFFSET($B80,-($B80-1),MATCH(CC$6,$7:$7,)-1,1,1):OFFSET($B80,0,MATCH(CC$6,$7:$7,)-1,1,1))</f>
        <v>17</v>
      </c>
      <c r="CD80">
        <f ca="1">SUM(OFFSET($B80,-($B80-1),MATCH(CD$6,$7:$7,)-1,1,1):OFFSET($B80,0,MATCH(CD$6,$7:$7,)-1,1,1))</f>
        <v>3999</v>
      </c>
      <c r="CE80">
        <f ca="1">SUM(OFFSET($B80,-($B80-1),MATCH(CE$6,$7:$7,)-1,1,1):OFFSET($B80,0,MATCH(CE$6,$7:$7,)-1,1,1))</f>
        <v>429</v>
      </c>
      <c r="CF80">
        <f ca="1">SUM(OFFSET($B80,-($B80-1),MATCH(CF$6,$7:$7,)-1,1,1):OFFSET($B80,0,MATCH(CF$6,$7:$7,)-1,1,1))</f>
        <v>3079</v>
      </c>
      <c r="CG80">
        <f ca="1">SUM(OFFSET($B80,-($B80-1),MATCH(CG$6,$7:$7,)-1,1,1):OFFSET($B80,0,MATCH(CG$6,$7:$7,)-1,1,1))</f>
        <v>202174</v>
      </c>
      <c r="CH80">
        <f ca="1">SUM(OFFSET($B80,-($B80-1),MATCH(CH$6,$7:$7,)-1,1,1):OFFSET($B80,0,MATCH(CH$6,$7:$7,)-1,1,1))</f>
        <v>0</v>
      </c>
      <c r="CJ80">
        <v>4016</v>
      </c>
      <c r="CK80" s="2">
        <v>3648</v>
      </c>
      <c r="CL80" s="2">
        <v>6432</v>
      </c>
      <c r="CM80" s="2">
        <v>128</v>
      </c>
      <c r="CN80" s="2">
        <v>864</v>
      </c>
      <c r="CO80" s="2">
        <f t="shared" ref="CO80:CS84" si="57">SUM(CJ69:CJ80)</f>
        <v>33820</v>
      </c>
      <c r="CP80" s="2">
        <f t="shared" si="57"/>
        <v>48686</v>
      </c>
      <c r="CQ80" s="2">
        <f t="shared" si="57"/>
        <v>79363</v>
      </c>
      <c r="CR80" s="2">
        <f t="shared" si="57"/>
        <v>1419</v>
      </c>
      <c r="CS80" s="2">
        <f t="shared" si="57"/>
        <v>10434</v>
      </c>
      <c r="CT80">
        <f ca="1">SUM(OFFSET($B80,-($B80-1),MATCH(CT$6,$7:$7,)-1,1,1):OFFSET($B80,0,MATCH(CT$6,$7:$7,)-1,1,1))</f>
        <v>29240</v>
      </c>
      <c r="CU80">
        <f ca="1">SUM(OFFSET($B80,-($B80-1),MATCH(CU$6,$7:$7,)-1,1,1):OFFSET($B80,0,MATCH(CU$6,$7:$7,)-1,1,1))</f>
        <v>45420</v>
      </c>
      <c r="CV80">
        <f ca="1">SUM(OFFSET($B80,-($B80-1),MATCH(CV$6,$7:$7,)-1,1,1):OFFSET($B80,0,MATCH(CV$6,$7:$7,)-1,1,1))</f>
        <v>1040</v>
      </c>
      <c r="CW80">
        <f ca="1">SUM(OFFSET($B80,-($B80-1),MATCH(CW$6,$7:$7,)-1,1,1):OFFSET($B80,0,MATCH(CW$6,$7:$7,)-1,1,1))</f>
        <v>6960</v>
      </c>
      <c r="CX80">
        <f ca="1">SUM(OFFSET($B80,-($B80-1),MATCH(CX$6,$7:$7,)-1,1,1):OFFSET($B80,0,MATCH(CX$6,$7:$7,)-1,1,1))</f>
        <v>273139</v>
      </c>
    </row>
    <row r="81" spans="2:102">
      <c r="B81" s="38">
        <f t="shared" si="29"/>
        <v>9</v>
      </c>
      <c r="C81" s="37">
        <v>40878</v>
      </c>
      <c r="D81" s="156">
        <v>70310</v>
      </c>
      <c r="E81" s="155">
        <v>254</v>
      </c>
      <c r="F81" s="155">
        <v>85824</v>
      </c>
      <c r="G81" s="155">
        <f t="shared" si="20"/>
        <v>702816</v>
      </c>
      <c r="H81" s="155">
        <f t="shared" si="21"/>
        <v>2827</v>
      </c>
      <c r="I81" s="155">
        <f t="shared" si="39"/>
        <v>953708</v>
      </c>
      <c r="J81" s="155">
        <f ca="1">SUM(OFFSET($B81,-($B81-1),MATCH(J$6,$7:$7,)-1,1,1):OFFSET($B81,0,MATCH(J$6,$7:$7,)-1,1,1))</f>
        <v>2115</v>
      </c>
      <c r="K81" s="155">
        <f ca="1">SUM(OFFSET($B81,-($B81-1),MATCH(K$6,$7:$7,)-1,1,1):OFFSET($B81,0,MATCH(K$6,$7:$7,)-1,1,1))</f>
        <v>722154</v>
      </c>
      <c r="L81" s="155">
        <f ca="1">SUM(OFFSET($B81,-($B81-1),MATCH(L$6,$7:$7,)-1,1,1):OFFSET($B81,0,MATCH(L$6,$7:$7,)-1,1,1))</f>
        <v>6088088</v>
      </c>
      <c r="M81" s="48">
        <v>384194</v>
      </c>
      <c r="N81">
        <v>3538</v>
      </c>
      <c r="O81">
        <v>464978</v>
      </c>
      <c r="P81">
        <f t="shared" si="23"/>
        <v>4438078</v>
      </c>
      <c r="Q81">
        <f t="shared" si="24"/>
        <v>42373</v>
      </c>
      <c r="R81">
        <f t="shared" si="25"/>
        <v>5515728</v>
      </c>
      <c r="S81">
        <f ca="1">SUM(OFFSET($B81,-($B81-1),MATCH(S$6,$7:$7,)-1,1,1):OFFSET($B81,0,MATCH(S$6,$7:$7,)-1,1,1))</f>
        <v>31991</v>
      </c>
      <c r="T81">
        <f ca="1">SUM(OFFSET($B81,-($B81-1),MATCH(T$6,$7:$7,)-1,1,1):OFFSET($B81,0,MATCH(T$6,$7:$7,)-1,1,1))</f>
        <v>4202961</v>
      </c>
      <c r="U81">
        <f ca="1">SUM(OFFSET($B81,-($B81-1),MATCH(U$6,$7:$7,)-1,1,1):OFFSET($B81,0,MATCH(U$6,$7:$7,)-1,1,1))</f>
        <v>39953330</v>
      </c>
      <c r="V81" s="48">
        <v>665</v>
      </c>
      <c r="W81">
        <v>20670</v>
      </c>
      <c r="X81">
        <v>2340</v>
      </c>
      <c r="Y81">
        <v>11942</v>
      </c>
      <c r="Z81">
        <v>1200</v>
      </c>
      <c r="AA81">
        <v>51</v>
      </c>
      <c r="AB81">
        <v>966</v>
      </c>
      <c r="AC81">
        <v>485</v>
      </c>
      <c r="AD81">
        <v>351</v>
      </c>
      <c r="AE81">
        <v>49</v>
      </c>
      <c r="AF81">
        <v>885</v>
      </c>
      <c r="AG81" s="41">
        <v>2502</v>
      </c>
      <c r="AH81">
        <v>99</v>
      </c>
      <c r="AI81" s="41">
        <v>2601</v>
      </c>
      <c r="AJ81">
        <v>962</v>
      </c>
      <c r="AK81">
        <v>20</v>
      </c>
      <c r="AL81">
        <v>0</v>
      </c>
      <c r="AM81">
        <v>982</v>
      </c>
      <c r="AN81">
        <v>87</v>
      </c>
      <c r="AO81">
        <v>259</v>
      </c>
      <c r="AP81" s="41">
        <v>32743</v>
      </c>
      <c r="AQ81" s="41"/>
      <c r="AR81" s="2">
        <f t="shared" si="32"/>
        <v>6046</v>
      </c>
      <c r="AS81" s="2">
        <f t="shared" si="33"/>
        <v>134280</v>
      </c>
      <c r="AT81" s="2">
        <f t="shared" si="34"/>
        <v>17668</v>
      </c>
      <c r="AU81" s="2">
        <f t="shared" si="35"/>
        <v>174495</v>
      </c>
      <c r="AV81" s="2">
        <f t="shared" si="36"/>
        <v>11186</v>
      </c>
      <c r="AW81" s="2">
        <f t="shared" si="37"/>
        <v>456</v>
      </c>
      <c r="AX81" s="2">
        <f t="shared" si="38"/>
        <v>6659</v>
      </c>
      <c r="AY81" s="2">
        <f t="shared" si="43"/>
        <v>3647</v>
      </c>
      <c r="AZ81" s="2">
        <f t="shared" si="44"/>
        <v>3196</v>
      </c>
      <c r="BA81" s="2">
        <f t="shared" si="45"/>
        <v>537</v>
      </c>
      <c r="BB81" s="2">
        <f t="shared" si="46"/>
        <v>7380</v>
      </c>
      <c r="BC81" s="2">
        <f t="shared" si="47"/>
        <v>18523</v>
      </c>
      <c r="BD81" s="2">
        <f t="shared" si="48"/>
        <v>1410</v>
      </c>
      <c r="BE81" s="2">
        <f t="shared" si="49"/>
        <v>19933</v>
      </c>
      <c r="BF81" s="2">
        <f t="shared" si="50"/>
        <v>6598</v>
      </c>
      <c r="BG81" s="2">
        <f t="shared" si="51"/>
        <v>414</v>
      </c>
      <c r="BH81" s="2">
        <f t="shared" si="52"/>
        <v>47</v>
      </c>
      <c r="BI81" s="2">
        <f t="shared" si="53"/>
        <v>7059</v>
      </c>
      <c r="BJ81" s="2">
        <f t="shared" si="54"/>
        <v>745</v>
      </c>
      <c r="BK81" s="2">
        <f t="shared" si="55"/>
        <v>3883</v>
      </c>
      <c r="BL81" s="2">
        <f t="shared" si="56"/>
        <v>309699</v>
      </c>
      <c r="BM81" s="2"/>
      <c r="BN81">
        <f ca="1">SUM(OFFSET($B81,-($B81-1),MATCH(BN$6,$7:$7,)-1,1,1):OFFSET($B81,0,MATCH(BN$6,$7:$7,)-1,1,1))</f>
        <v>101203</v>
      </c>
      <c r="BO81">
        <f ca="1">SUM(OFFSET($B81,-($B81-1),MATCH(BO$6,$7:$7,)-1,1,1):OFFSET($B81,0,MATCH(BO$6,$7:$7,)-1,1,1))</f>
        <v>11836</v>
      </c>
      <c r="BP81">
        <f ca="1">SUM(OFFSET($B81,-($B81-1),MATCH(BP$6,$7:$7,)-1,1,1):OFFSET($B81,0,MATCH(BP$6,$7:$7,)-1,1,1))</f>
        <v>133040</v>
      </c>
      <c r="BQ81">
        <f ca="1">SUM(OFFSET($B81,-($B81-1),MATCH(BQ$6,$7:$7,)-1,1,1):OFFSET($B81,0,MATCH(BQ$6,$7:$7,)-1,1,1))</f>
        <v>8592</v>
      </c>
      <c r="BR81">
        <f ca="1">SUM(OFFSET($B81,-($B81-1),MATCH(BR$6,$7:$7,)-1,1,1):OFFSET($B81,0,MATCH(BR$6,$7:$7,)-1,1,1))</f>
        <v>365</v>
      </c>
      <c r="BS81">
        <f ca="1">SUM(OFFSET($B81,-($B81-1),MATCH(BS$6,$7:$7,)-1,1,1):OFFSET($B81,0,MATCH(BS$6,$7:$7,)-1,1,1))</f>
        <v>4667</v>
      </c>
      <c r="BT81">
        <f ca="1">SUM(OFFSET($B81,-($B81-1),MATCH(BT$6,$7:$7,)-1,1,1):OFFSET($B81,0,MATCH(BT$6,$7:$7,)-1,1,1))</f>
        <v>2760</v>
      </c>
      <c r="BU81">
        <f ca="1">SUM(OFFSET($B81,-($B81-1),MATCH(BU$6,$7:$7,)-1,1,1):OFFSET($B81,0,MATCH(BU$6,$7:$7,)-1,1,1))</f>
        <v>2241</v>
      </c>
      <c r="BV81">
        <f ca="1">SUM(OFFSET($B81,-($B81-1),MATCH(BV$6,$7:$7,)-1,1,1):OFFSET($B81,0,MATCH(BV$6,$7:$7,)-1,1,1))</f>
        <v>404</v>
      </c>
      <c r="BW81">
        <f ca="1">SUM(OFFSET($B81,-($B81-1),MATCH(BW$6,$7:$7,)-1,1,1):OFFSET($B81,0,MATCH(BW$6,$7:$7,)-1,1,1))</f>
        <v>5405</v>
      </c>
      <c r="BX81">
        <f ca="1">SUM(OFFSET($B81,-($B81-1),MATCH(BX$6,$7:$7,)-1,1,1):OFFSET($B81,0,MATCH(BX$6,$7:$7,)-1,1,1))</f>
        <v>12197</v>
      </c>
      <c r="BY81">
        <f ca="1">SUM(OFFSET($B81,-($B81-1),MATCH(BY$6,$7:$7,)-1,1,1):OFFSET($B81,0,MATCH(BY$6,$7:$7,)-1,1,1))</f>
        <v>927</v>
      </c>
      <c r="BZ81">
        <f ca="1">SUM(OFFSET($B81,-($B81-1),MATCH(BZ$6,$7:$7,)-1,1,1):OFFSET($B81,0,MATCH(BZ$6,$7:$7,)-1,1,1))</f>
        <v>13124</v>
      </c>
      <c r="CA81">
        <f ca="1">SUM(OFFSET($B81,-($B81-1),MATCH(CA$6,$7:$7,)-1,1,1):OFFSET($B81,0,MATCH(CA$6,$7:$7,)-1,1,1))</f>
        <v>4631</v>
      </c>
      <c r="CB81">
        <f ca="1">SUM(OFFSET($B81,-($B81-1),MATCH(CB$6,$7:$7,)-1,1,1):OFFSET($B81,0,MATCH(CB$6,$7:$7,)-1,1,1))</f>
        <v>333</v>
      </c>
      <c r="CC81">
        <f ca="1">SUM(OFFSET($B81,-($B81-1),MATCH(CC$6,$7:$7,)-1,1,1):OFFSET($B81,0,MATCH(CC$6,$7:$7,)-1,1,1))</f>
        <v>17</v>
      </c>
      <c r="CD81">
        <f ca="1">SUM(OFFSET($B81,-($B81-1),MATCH(CD$6,$7:$7,)-1,1,1):OFFSET($B81,0,MATCH(CD$6,$7:$7,)-1,1,1))</f>
        <v>4981</v>
      </c>
      <c r="CE81">
        <f ca="1">SUM(OFFSET($B81,-($B81-1),MATCH(CE$6,$7:$7,)-1,1,1):OFFSET($B81,0,MATCH(CE$6,$7:$7,)-1,1,1))</f>
        <v>516</v>
      </c>
      <c r="CF81">
        <f ca="1">SUM(OFFSET($B81,-($B81-1),MATCH(CF$6,$7:$7,)-1,1,1):OFFSET($B81,0,MATCH(CF$6,$7:$7,)-1,1,1))</f>
        <v>3338</v>
      </c>
      <c r="CG81">
        <f ca="1">SUM(OFFSET($B81,-($B81-1),MATCH(CG$6,$7:$7,)-1,1,1):OFFSET($B81,0,MATCH(CG$6,$7:$7,)-1,1,1))</f>
        <v>234917</v>
      </c>
      <c r="CH81">
        <f ca="1">SUM(OFFSET($B81,-($B81-1),MATCH(CH$6,$7:$7,)-1,1,1):OFFSET($B81,0,MATCH(CH$6,$7:$7,)-1,1,1))</f>
        <v>0</v>
      </c>
      <c r="CJ81">
        <v>2560</v>
      </c>
      <c r="CK81" s="2">
        <v>6928</v>
      </c>
      <c r="CL81" s="2">
        <v>15424</v>
      </c>
      <c r="CM81" s="2">
        <v>80</v>
      </c>
      <c r="CN81" s="2">
        <v>1248</v>
      </c>
      <c r="CO81" s="2">
        <f>SUM(CJ70:CJ81)</f>
        <v>34176</v>
      </c>
      <c r="CP81" s="2">
        <f t="shared" si="57"/>
        <v>49118</v>
      </c>
      <c r="CQ81" s="2">
        <f t="shared" si="57"/>
        <v>80809</v>
      </c>
      <c r="CR81" s="2">
        <f t="shared" si="57"/>
        <v>1470</v>
      </c>
      <c r="CS81" s="2">
        <f t="shared" si="57"/>
        <v>10928</v>
      </c>
      <c r="CT81">
        <f ca="1">SUM(OFFSET($B81,-($B81-1),MATCH(CT$6,$7:$7,)-1,1,1):OFFSET($B81,0,MATCH(CT$6,$7:$7,)-1,1,1))</f>
        <v>36168</v>
      </c>
      <c r="CU81">
        <f ca="1">SUM(OFFSET($B81,-($B81-1),MATCH(CU$6,$7:$7,)-1,1,1):OFFSET($B81,0,MATCH(CU$6,$7:$7,)-1,1,1))</f>
        <v>60844</v>
      </c>
      <c r="CV81">
        <f ca="1">SUM(OFFSET($B81,-($B81-1),MATCH(CV$6,$7:$7,)-1,1,1):OFFSET($B81,0,MATCH(CV$6,$7:$7,)-1,1,1))</f>
        <v>1120</v>
      </c>
      <c r="CW81">
        <f ca="1">SUM(OFFSET($B81,-($B81-1),MATCH(CW$6,$7:$7,)-1,1,1):OFFSET($B81,0,MATCH(CW$6,$7:$7,)-1,1,1))</f>
        <v>8208</v>
      </c>
      <c r="CX81">
        <f ca="1">SUM(OFFSET($B81,-($B81-1),MATCH(CX$6,$7:$7,)-1,1,1):OFFSET($B81,0,MATCH(CX$6,$7:$7,)-1,1,1))</f>
        <v>307315</v>
      </c>
    </row>
    <row r="82" spans="2:102">
      <c r="B82" s="38">
        <f t="shared" si="29"/>
        <v>10</v>
      </c>
      <c r="C82" s="37">
        <v>40909</v>
      </c>
      <c r="D82" s="156">
        <v>72844</v>
      </c>
      <c r="E82" s="155">
        <v>253</v>
      </c>
      <c r="F82" s="155">
        <v>86328</v>
      </c>
      <c r="G82" s="155">
        <f t="shared" si="20"/>
        <v>709734</v>
      </c>
      <c r="H82" s="155">
        <f t="shared" si="21"/>
        <v>2830</v>
      </c>
      <c r="I82" s="155">
        <f t="shared" si="39"/>
        <v>959420</v>
      </c>
      <c r="J82" s="155">
        <f ca="1">SUM(OFFSET($B82,-($B82-1),MATCH(J$6,$7:$7,)-1,1,1):OFFSET($B82,0,MATCH(J$6,$7:$7,)-1,1,1))</f>
        <v>2368</v>
      </c>
      <c r="K82" s="155">
        <f ca="1">SUM(OFFSET($B82,-($B82-1),MATCH(K$6,$7:$7,)-1,1,1):OFFSET($B82,0,MATCH(K$6,$7:$7,)-1,1,1))</f>
        <v>808482</v>
      </c>
      <c r="L82" s="155">
        <f ca="1">SUM(OFFSET($B82,-($B82-1),MATCH(L$6,$7:$7,)-1,1,1):OFFSET($B82,0,MATCH(L$6,$7:$7,)-1,1,1))</f>
        <v>6797822</v>
      </c>
      <c r="M82" s="48">
        <v>326996</v>
      </c>
      <c r="N82">
        <v>3206</v>
      </c>
      <c r="O82">
        <v>410136</v>
      </c>
      <c r="P82">
        <f t="shared" si="23"/>
        <v>4457859</v>
      </c>
      <c r="Q82">
        <f t="shared" si="24"/>
        <v>42404</v>
      </c>
      <c r="R82">
        <f t="shared" si="25"/>
        <v>5536498</v>
      </c>
      <c r="S82">
        <f ca="1">SUM(OFFSET($B82,-($B82-1),MATCH(S$6,$7:$7,)-1,1,1):OFFSET($B82,0,MATCH(S$6,$7:$7,)-1,1,1))</f>
        <v>35197</v>
      </c>
      <c r="T82">
        <f ca="1">SUM(OFFSET($B82,-($B82-1),MATCH(T$6,$7:$7,)-1,1,1):OFFSET($B82,0,MATCH(T$6,$7:$7,)-1,1,1))</f>
        <v>4613097</v>
      </c>
      <c r="U82">
        <f ca="1">SUM(OFFSET($B82,-($B82-1),MATCH(U$6,$7:$7,)-1,1,1):OFFSET($B82,0,MATCH(U$6,$7:$7,)-1,1,1))</f>
        <v>44411189</v>
      </c>
      <c r="V82" s="48">
        <v>512</v>
      </c>
      <c r="W82">
        <v>11413</v>
      </c>
      <c r="X82">
        <v>2328</v>
      </c>
      <c r="Y82">
        <v>18650</v>
      </c>
      <c r="Z82">
        <v>787</v>
      </c>
      <c r="AA82">
        <v>16</v>
      </c>
      <c r="AB82">
        <v>457</v>
      </c>
      <c r="AC82">
        <v>244</v>
      </c>
      <c r="AD82">
        <v>325</v>
      </c>
      <c r="AE82">
        <v>55</v>
      </c>
      <c r="AF82">
        <v>624</v>
      </c>
      <c r="AG82" s="41">
        <v>2360</v>
      </c>
      <c r="AH82">
        <v>117</v>
      </c>
      <c r="AI82" s="41">
        <v>2477</v>
      </c>
      <c r="AJ82">
        <v>441</v>
      </c>
      <c r="AK82">
        <v>32</v>
      </c>
      <c r="AL82">
        <v>33</v>
      </c>
      <c r="AM82">
        <v>506</v>
      </c>
      <c r="AN82">
        <v>2</v>
      </c>
      <c r="AO82">
        <v>144</v>
      </c>
      <c r="AP82" s="41">
        <v>30129</v>
      </c>
      <c r="AQ82" s="41"/>
      <c r="AR82" s="2">
        <f t="shared" ref="AR82:AR113" si="58">SUM(V71:V82)</f>
        <v>6015</v>
      </c>
      <c r="AS82" s="2">
        <f t="shared" ref="AS82:AS113" si="59">SUM(W71:W82)</f>
        <v>135024</v>
      </c>
      <c r="AT82" s="2">
        <f t="shared" ref="AT82:AT113" si="60">SUM(X71:X82)</f>
        <v>18043</v>
      </c>
      <c r="AU82" s="2">
        <f t="shared" ref="AU82:AU113" si="61">SUM(Y71:Y82)</f>
        <v>174985</v>
      </c>
      <c r="AV82" s="2">
        <f t="shared" ref="AV82:AV113" si="62">SUM(Z71:Z82)</f>
        <v>11122</v>
      </c>
      <c r="AW82" s="2">
        <f t="shared" ref="AW82:AW113" si="63">SUM(AA71:AA82)</f>
        <v>472</v>
      </c>
      <c r="AX82" s="2">
        <f t="shared" ref="AX82:AX113" si="64">SUM(AB71:AB82)</f>
        <v>6498</v>
      </c>
      <c r="AY82" s="2">
        <f t="shared" si="43"/>
        <v>3755</v>
      </c>
      <c r="AZ82" s="2">
        <f t="shared" si="44"/>
        <v>3167</v>
      </c>
      <c r="BA82" s="2">
        <f t="shared" si="45"/>
        <v>529</v>
      </c>
      <c r="BB82" s="2">
        <f t="shared" si="46"/>
        <v>7451</v>
      </c>
      <c r="BC82" s="2">
        <f t="shared" si="47"/>
        <v>18718</v>
      </c>
      <c r="BD82" s="2">
        <f t="shared" si="48"/>
        <v>1398</v>
      </c>
      <c r="BE82" s="2">
        <f t="shared" si="49"/>
        <v>20116</v>
      </c>
      <c r="BF82" s="2">
        <f t="shared" si="50"/>
        <v>6421</v>
      </c>
      <c r="BG82" s="2">
        <f t="shared" si="51"/>
        <v>415</v>
      </c>
      <c r="BH82" s="2">
        <f t="shared" si="52"/>
        <v>80</v>
      </c>
      <c r="BI82" s="2">
        <f t="shared" si="53"/>
        <v>6916</v>
      </c>
      <c r="BJ82" s="2">
        <f t="shared" si="54"/>
        <v>653</v>
      </c>
      <c r="BK82" s="2">
        <f t="shared" si="55"/>
        <v>3771</v>
      </c>
      <c r="BL82" s="2">
        <f t="shared" si="56"/>
        <v>310956</v>
      </c>
      <c r="BM82" s="2"/>
      <c r="BN82">
        <f ca="1">SUM(OFFSET($B82,-($B82-1),MATCH(BN$6,$7:$7,)-1,1,1):OFFSET($B82,0,MATCH(BN$6,$7:$7,)-1,1,1))</f>
        <v>112616</v>
      </c>
      <c r="BO82">
        <f ca="1">SUM(OFFSET($B82,-($B82-1),MATCH(BO$6,$7:$7,)-1,1,1):OFFSET($B82,0,MATCH(BO$6,$7:$7,)-1,1,1))</f>
        <v>14164</v>
      </c>
      <c r="BP82">
        <f ca="1">SUM(OFFSET($B82,-($B82-1),MATCH(BP$6,$7:$7,)-1,1,1):OFFSET($B82,0,MATCH(BP$6,$7:$7,)-1,1,1))</f>
        <v>151690</v>
      </c>
      <c r="BQ82">
        <f ca="1">SUM(OFFSET($B82,-($B82-1),MATCH(BQ$6,$7:$7,)-1,1,1):OFFSET($B82,0,MATCH(BQ$6,$7:$7,)-1,1,1))</f>
        <v>9379</v>
      </c>
      <c r="BR82">
        <f ca="1">SUM(OFFSET($B82,-($B82-1),MATCH(BR$6,$7:$7,)-1,1,1):OFFSET($B82,0,MATCH(BR$6,$7:$7,)-1,1,1))</f>
        <v>381</v>
      </c>
      <c r="BS82">
        <f ca="1">SUM(OFFSET($B82,-($B82-1),MATCH(BS$6,$7:$7,)-1,1,1):OFFSET($B82,0,MATCH(BS$6,$7:$7,)-1,1,1))</f>
        <v>5124</v>
      </c>
      <c r="BT82">
        <f ca="1">SUM(OFFSET($B82,-($B82-1),MATCH(BT$6,$7:$7,)-1,1,1):OFFSET($B82,0,MATCH(BT$6,$7:$7,)-1,1,1))</f>
        <v>3004</v>
      </c>
      <c r="BU82">
        <f ca="1">SUM(OFFSET($B82,-($B82-1),MATCH(BU$6,$7:$7,)-1,1,1):OFFSET($B82,0,MATCH(BU$6,$7:$7,)-1,1,1))</f>
        <v>2566</v>
      </c>
      <c r="BV82">
        <f ca="1">SUM(OFFSET($B82,-($B82-1),MATCH(BV$6,$7:$7,)-1,1,1):OFFSET($B82,0,MATCH(BV$6,$7:$7,)-1,1,1))</f>
        <v>459</v>
      </c>
      <c r="BW82">
        <f ca="1">SUM(OFFSET($B82,-($B82-1),MATCH(BW$6,$7:$7,)-1,1,1):OFFSET($B82,0,MATCH(BW$6,$7:$7,)-1,1,1))</f>
        <v>6029</v>
      </c>
      <c r="BX82">
        <f ca="1">SUM(OFFSET($B82,-($B82-1),MATCH(BX$6,$7:$7,)-1,1,1):OFFSET($B82,0,MATCH(BX$6,$7:$7,)-1,1,1))</f>
        <v>14557</v>
      </c>
      <c r="BY82">
        <f ca="1">SUM(OFFSET($B82,-($B82-1),MATCH(BY$6,$7:$7,)-1,1,1):OFFSET($B82,0,MATCH(BY$6,$7:$7,)-1,1,1))</f>
        <v>1044</v>
      </c>
      <c r="BZ82">
        <f ca="1">SUM(OFFSET($B82,-($B82-1),MATCH(BZ$6,$7:$7,)-1,1,1):OFFSET($B82,0,MATCH(BZ$6,$7:$7,)-1,1,1))</f>
        <v>15601</v>
      </c>
      <c r="CA82">
        <f ca="1">SUM(OFFSET($B82,-($B82-1),MATCH(CA$6,$7:$7,)-1,1,1):OFFSET($B82,0,MATCH(CA$6,$7:$7,)-1,1,1))</f>
        <v>5072</v>
      </c>
      <c r="CB82">
        <f ca="1">SUM(OFFSET($B82,-($B82-1),MATCH(CB$6,$7:$7,)-1,1,1):OFFSET($B82,0,MATCH(CB$6,$7:$7,)-1,1,1))</f>
        <v>365</v>
      </c>
      <c r="CC82">
        <f ca="1">SUM(OFFSET($B82,-($B82-1),MATCH(CC$6,$7:$7,)-1,1,1):OFFSET($B82,0,MATCH(CC$6,$7:$7,)-1,1,1))</f>
        <v>50</v>
      </c>
      <c r="CD82">
        <f ca="1">SUM(OFFSET($B82,-($B82-1),MATCH(CD$6,$7:$7,)-1,1,1):OFFSET($B82,0,MATCH(CD$6,$7:$7,)-1,1,1))</f>
        <v>5487</v>
      </c>
      <c r="CE82">
        <f ca="1">SUM(OFFSET($B82,-($B82-1),MATCH(CE$6,$7:$7,)-1,1,1):OFFSET($B82,0,MATCH(CE$6,$7:$7,)-1,1,1))</f>
        <v>518</v>
      </c>
      <c r="CF82">
        <f ca="1">SUM(OFFSET($B82,-($B82-1),MATCH(CF$6,$7:$7,)-1,1,1):OFFSET($B82,0,MATCH(CF$6,$7:$7,)-1,1,1))</f>
        <v>3482</v>
      </c>
      <c r="CG82">
        <f ca="1">SUM(OFFSET($B82,-($B82-1),MATCH(CG$6,$7:$7,)-1,1,1):OFFSET($B82,0,MATCH(CG$6,$7:$7,)-1,1,1))</f>
        <v>265046</v>
      </c>
      <c r="CH82">
        <f ca="1">SUM(OFFSET($B82,-($B82-1),MATCH(CH$6,$7:$7,)-1,1,1):OFFSET($B82,0,MATCH(CH$6,$7:$7,)-1,1,1))</f>
        <v>0</v>
      </c>
      <c r="CJ82">
        <v>1776</v>
      </c>
      <c r="CK82" s="2">
        <v>4640</v>
      </c>
      <c r="CL82" s="2">
        <v>7808</v>
      </c>
      <c r="CM82" s="2">
        <v>112</v>
      </c>
      <c r="CN82" s="2">
        <v>1088</v>
      </c>
      <c r="CO82" s="2">
        <f>SUM(CJ71:CJ82)</f>
        <v>33672</v>
      </c>
      <c r="CP82" s="2">
        <f t="shared" si="57"/>
        <v>49228</v>
      </c>
      <c r="CQ82" s="2">
        <f t="shared" si="57"/>
        <v>81837</v>
      </c>
      <c r="CR82" s="2">
        <f t="shared" si="57"/>
        <v>1492</v>
      </c>
      <c r="CS82" s="2">
        <f t="shared" si="57"/>
        <v>11386</v>
      </c>
      <c r="CT82">
        <f ca="1">SUM(OFFSET($B82,-($B82-1),MATCH(CT$6,$7:$7,)-1,1,1):OFFSET($B82,0,MATCH(CT$6,$7:$7,)-1,1,1))</f>
        <v>40808</v>
      </c>
      <c r="CU82">
        <f ca="1">SUM(OFFSET($B82,-($B82-1),MATCH(CU$6,$7:$7,)-1,1,1):OFFSET($B82,0,MATCH(CU$6,$7:$7,)-1,1,1))</f>
        <v>68652</v>
      </c>
      <c r="CV82">
        <f ca="1">SUM(OFFSET($B82,-($B82-1),MATCH(CV$6,$7:$7,)-1,1,1):OFFSET($B82,0,MATCH(CV$6,$7:$7,)-1,1,1))</f>
        <v>1232</v>
      </c>
      <c r="CW82">
        <f ca="1">SUM(OFFSET($B82,-($B82-1),MATCH(CW$6,$7:$7,)-1,1,1):OFFSET($B82,0,MATCH(CW$6,$7:$7,)-1,1,1))</f>
        <v>9296</v>
      </c>
      <c r="CX82">
        <f ca="1">SUM(OFFSET($B82,-($B82-1),MATCH(CX$6,$7:$7,)-1,1,1):OFFSET($B82,0,MATCH(CX$6,$7:$7,)-1,1,1))</f>
        <v>340987</v>
      </c>
    </row>
    <row r="83" spans="2:102">
      <c r="B83" s="38">
        <f t="shared" si="29"/>
        <v>11</v>
      </c>
      <c r="C83" s="37">
        <v>40940</v>
      </c>
      <c r="D83" s="156">
        <v>58199</v>
      </c>
      <c r="E83" s="155">
        <v>235</v>
      </c>
      <c r="F83" s="155">
        <v>80844</v>
      </c>
      <c r="G83" s="155">
        <f t="shared" si="20"/>
        <v>712988</v>
      </c>
      <c r="H83" s="155">
        <f t="shared" si="21"/>
        <v>2843</v>
      </c>
      <c r="I83" s="155">
        <f t="shared" si="39"/>
        <v>969993</v>
      </c>
      <c r="J83" s="155">
        <f ca="1">SUM(OFFSET($B83,-($B83-1),MATCH(J$6,$7:$7,)-1,1,1):OFFSET($B83,0,MATCH(J$6,$7:$7,)-1,1,1))</f>
        <v>2603</v>
      </c>
      <c r="K83" s="155">
        <f ca="1">SUM(OFFSET($B83,-($B83-1),MATCH(K$6,$7:$7,)-1,1,1):OFFSET($B83,0,MATCH(K$6,$7:$7,)-1,1,1))</f>
        <v>889326</v>
      </c>
      <c r="L83" s="155">
        <f ca="1">SUM(OFFSET($B83,-($B83-1),MATCH(L$6,$7:$7,)-1,1,1):OFFSET($B83,0,MATCH(L$6,$7:$7,)-1,1,1))</f>
        <v>7510810</v>
      </c>
      <c r="M83" s="48">
        <v>376228</v>
      </c>
      <c r="N83">
        <v>3499</v>
      </c>
      <c r="O83">
        <v>463272</v>
      </c>
      <c r="P83">
        <f t="shared" si="23"/>
        <v>4473224</v>
      </c>
      <c r="Q83">
        <f t="shared" si="24"/>
        <v>42482</v>
      </c>
      <c r="R83">
        <f t="shared" si="25"/>
        <v>5569857</v>
      </c>
      <c r="S83">
        <f ca="1">SUM(OFFSET($B83,-($B83-1),MATCH(S$6,$7:$7,)-1,1,1):OFFSET($B83,0,MATCH(S$6,$7:$7,)-1,1,1))</f>
        <v>38696</v>
      </c>
      <c r="T83">
        <f ca="1">SUM(OFFSET($B83,-($B83-1),MATCH(T$6,$7:$7,)-1,1,1):OFFSET($B83,0,MATCH(T$6,$7:$7,)-1,1,1))</f>
        <v>5076369</v>
      </c>
      <c r="U83">
        <f ca="1">SUM(OFFSET($B83,-($B83-1),MATCH(U$6,$7:$7,)-1,1,1):OFFSET($B83,0,MATCH(U$6,$7:$7,)-1,1,1))</f>
        <v>48884413</v>
      </c>
      <c r="V83" s="48">
        <v>498</v>
      </c>
      <c r="W83">
        <v>12932</v>
      </c>
      <c r="X83">
        <v>2654</v>
      </c>
      <c r="Y83">
        <v>11526</v>
      </c>
      <c r="Z83">
        <v>931</v>
      </c>
      <c r="AA83">
        <v>0</v>
      </c>
      <c r="AB83">
        <v>803</v>
      </c>
      <c r="AC83">
        <v>270</v>
      </c>
      <c r="AD83">
        <v>273</v>
      </c>
      <c r="AE83">
        <v>76</v>
      </c>
      <c r="AF83">
        <v>619</v>
      </c>
      <c r="AG83" s="41">
        <v>2829</v>
      </c>
      <c r="AH83">
        <v>170</v>
      </c>
      <c r="AI83" s="41">
        <v>2999</v>
      </c>
      <c r="AJ83">
        <v>739</v>
      </c>
      <c r="AK83">
        <v>64</v>
      </c>
      <c r="AL83">
        <v>0</v>
      </c>
      <c r="AM83">
        <v>803</v>
      </c>
      <c r="AN83">
        <v>56</v>
      </c>
      <c r="AO83">
        <v>255</v>
      </c>
      <c r="AP83" s="41">
        <v>24491</v>
      </c>
      <c r="AQ83" s="41"/>
      <c r="AR83" s="2">
        <f t="shared" si="58"/>
        <v>5882</v>
      </c>
      <c r="AS83" s="2">
        <f t="shared" si="59"/>
        <v>136741</v>
      </c>
      <c r="AT83" s="2">
        <f t="shared" si="60"/>
        <v>18372</v>
      </c>
      <c r="AU83" s="2">
        <f t="shared" si="61"/>
        <v>175616</v>
      </c>
      <c r="AV83" s="2">
        <f t="shared" si="62"/>
        <v>11013</v>
      </c>
      <c r="AW83" s="2">
        <f t="shared" si="63"/>
        <v>471</v>
      </c>
      <c r="AX83" s="2">
        <f t="shared" si="64"/>
        <v>6505</v>
      </c>
      <c r="AY83" s="2">
        <f t="shared" si="43"/>
        <v>3568</v>
      </c>
      <c r="AZ83" s="2">
        <f t="shared" si="44"/>
        <v>3144</v>
      </c>
      <c r="BA83" s="2">
        <f t="shared" si="45"/>
        <v>570</v>
      </c>
      <c r="BB83" s="2">
        <f t="shared" si="46"/>
        <v>7282</v>
      </c>
      <c r="BC83" s="2">
        <f t="shared" si="47"/>
        <v>19122</v>
      </c>
      <c r="BD83" s="2">
        <f t="shared" si="48"/>
        <v>1364</v>
      </c>
      <c r="BE83" s="2">
        <f t="shared" si="49"/>
        <v>20486</v>
      </c>
      <c r="BF83" s="2">
        <f t="shared" si="50"/>
        <v>6389</v>
      </c>
      <c r="BG83" s="2">
        <f t="shared" si="51"/>
        <v>429</v>
      </c>
      <c r="BH83" s="2">
        <f t="shared" si="52"/>
        <v>80</v>
      </c>
      <c r="BI83" s="2">
        <f t="shared" si="53"/>
        <v>6898</v>
      </c>
      <c r="BJ83" s="2">
        <f t="shared" si="54"/>
        <v>607</v>
      </c>
      <c r="BK83" s="2">
        <f t="shared" si="55"/>
        <v>3835</v>
      </c>
      <c r="BL83" s="2">
        <f t="shared" si="56"/>
        <v>313282</v>
      </c>
      <c r="BM83" s="2"/>
      <c r="BN83">
        <f ca="1">SUM(OFFSET($B83,-($B83-1),MATCH(BN$6,$7:$7,)-1,1,1):OFFSET($B83,0,MATCH(BN$6,$7:$7,)-1,1,1))</f>
        <v>125548</v>
      </c>
      <c r="BO83">
        <f ca="1">SUM(OFFSET($B83,-($B83-1),MATCH(BO$6,$7:$7,)-1,1,1):OFFSET($B83,0,MATCH(BO$6,$7:$7,)-1,1,1))</f>
        <v>16818</v>
      </c>
      <c r="BP83">
        <f ca="1">SUM(OFFSET($B83,-($B83-1),MATCH(BP$6,$7:$7,)-1,1,1):OFFSET($B83,0,MATCH(BP$6,$7:$7,)-1,1,1))</f>
        <v>163216</v>
      </c>
      <c r="BQ83">
        <f ca="1">SUM(OFFSET($B83,-($B83-1),MATCH(BQ$6,$7:$7,)-1,1,1):OFFSET($B83,0,MATCH(BQ$6,$7:$7,)-1,1,1))</f>
        <v>10310</v>
      </c>
      <c r="BR83">
        <f ca="1">SUM(OFFSET($B83,-($B83-1),MATCH(BR$6,$7:$7,)-1,1,1):OFFSET($B83,0,MATCH(BR$6,$7:$7,)-1,1,1))</f>
        <v>381</v>
      </c>
      <c r="BS83">
        <f ca="1">SUM(OFFSET($B83,-($B83-1),MATCH(BS$6,$7:$7,)-1,1,1):OFFSET($B83,0,MATCH(BS$6,$7:$7,)-1,1,1))</f>
        <v>5927</v>
      </c>
      <c r="BT83">
        <f ca="1">SUM(OFFSET($B83,-($B83-1),MATCH(BT$6,$7:$7,)-1,1,1):OFFSET($B83,0,MATCH(BT$6,$7:$7,)-1,1,1))</f>
        <v>3274</v>
      </c>
      <c r="BU83">
        <f ca="1">SUM(OFFSET($B83,-($B83-1),MATCH(BU$6,$7:$7,)-1,1,1):OFFSET($B83,0,MATCH(BU$6,$7:$7,)-1,1,1))</f>
        <v>2839</v>
      </c>
      <c r="BV83">
        <f ca="1">SUM(OFFSET($B83,-($B83-1),MATCH(BV$6,$7:$7,)-1,1,1):OFFSET($B83,0,MATCH(BV$6,$7:$7,)-1,1,1))</f>
        <v>535</v>
      </c>
      <c r="BW83">
        <f ca="1">SUM(OFFSET($B83,-($B83-1),MATCH(BW$6,$7:$7,)-1,1,1):OFFSET($B83,0,MATCH(BW$6,$7:$7,)-1,1,1))</f>
        <v>6648</v>
      </c>
      <c r="BX83">
        <f ca="1">SUM(OFFSET($B83,-($B83-1),MATCH(BX$6,$7:$7,)-1,1,1):OFFSET($B83,0,MATCH(BX$6,$7:$7,)-1,1,1))</f>
        <v>17386</v>
      </c>
      <c r="BY83">
        <f ca="1">SUM(OFFSET($B83,-($B83-1),MATCH(BY$6,$7:$7,)-1,1,1):OFFSET($B83,0,MATCH(BY$6,$7:$7,)-1,1,1))</f>
        <v>1214</v>
      </c>
      <c r="BZ83">
        <f ca="1">SUM(OFFSET($B83,-($B83-1),MATCH(BZ$6,$7:$7,)-1,1,1):OFFSET($B83,0,MATCH(BZ$6,$7:$7,)-1,1,1))</f>
        <v>18600</v>
      </c>
      <c r="CA83">
        <f ca="1">SUM(OFFSET($B83,-($B83-1),MATCH(CA$6,$7:$7,)-1,1,1):OFFSET($B83,0,MATCH(CA$6,$7:$7,)-1,1,1))</f>
        <v>5811</v>
      </c>
      <c r="CB83">
        <f ca="1">SUM(OFFSET($B83,-($B83-1),MATCH(CB$6,$7:$7,)-1,1,1):OFFSET($B83,0,MATCH(CB$6,$7:$7,)-1,1,1))</f>
        <v>429</v>
      </c>
      <c r="CC83">
        <f ca="1">SUM(OFFSET($B83,-($B83-1),MATCH(CC$6,$7:$7,)-1,1,1):OFFSET($B83,0,MATCH(CC$6,$7:$7,)-1,1,1))</f>
        <v>50</v>
      </c>
      <c r="CD83">
        <f ca="1">SUM(OFFSET($B83,-($B83-1),MATCH(CD$6,$7:$7,)-1,1,1):OFFSET($B83,0,MATCH(CD$6,$7:$7,)-1,1,1))</f>
        <v>6290</v>
      </c>
      <c r="CE83">
        <f ca="1">SUM(OFFSET($B83,-($B83-1),MATCH(CE$6,$7:$7,)-1,1,1):OFFSET($B83,0,MATCH(CE$6,$7:$7,)-1,1,1))</f>
        <v>574</v>
      </c>
      <c r="CF83">
        <f ca="1">SUM(OFFSET($B83,-($B83-1),MATCH(CF$6,$7:$7,)-1,1,1):OFFSET($B83,0,MATCH(CF$6,$7:$7,)-1,1,1))</f>
        <v>3737</v>
      </c>
      <c r="CG83">
        <f ca="1">SUM(OFFSET($B83,-($B83-1),MATCH(CG$6,$7:$7,)-1,1,1):OFFSET($B83,0,MATCH(CG$6,$7:$7,)-1,1,1))</f>
        <v>289537</v>
      </c>
      <c r="CH83">
        <f ca="1">SUM(OFFSET($B83,-($B83-1),MATCH(CH$6,$7:$7,)-1,1,1):OFFSET($B83,0,MATCH(CH$6,$7:$7,)-1,1,1))</f>
        <v>0</v>
      </c>
      <c r="CJ83">
        <v>3104</v>
      </c>
      <c r="CK83" s="2">
        <v>4880</v>
      </c>
      <c r="CL83" s="2">
        <v>8432</v>
      </c>
      <c r="CM83" s="2">
        <v>144</v>
      </c>
      <c r="CN83" s="2">
        <v>1216</v>
      </c>
      <c r="CO83" s="2">
        <f>SUM(CJ72:CJ83)</f>
        <v>33476</v>
      </c>
      <c r="CP83" s="2">
        <f t="shared" si="57"/>
        <v>49708</v>
      </c>
      <c r="CQ83" s="2">
        <f t="shared" si="57"/>
        <v>83444</v>
      </c>
      <c r="CR83" s="2">
        <f t="shared" si="57"/>
        <v>1436</v>
      </c>
      <c r="CS83" s="2">
        <f t="shared" si="57"/>
        <v>11502</v>
      </c>
      <c r="CT83">
        <f ca="1">SUM(OFFSET($B83,-($B83-1),MATCH(CT$6,$7:$7,)-1,1,1):OFFSET($B83,0,MATCH(CT$6,$7:$7,)-1,1,1))</f>
        <v>45688</v>
      </c>
      <c r="CU83">
        <f ca="1">SUM(OFFSET($B83,-($B83-1),MATCH(CU$6,$7:$7,)-1,1,1):OFFSET($B83,0,MATCH(CU$6,$7:$7,)-1,1,1))</f>
        <v>77084</v>
      </c>
      <c r="CV83">
        <f ca="1">SUM(OFFSET($B83,-($B83-1),MATCH(CV$6,$7:$7,)-1,1,1):OFFSET($B83,0,MATCH(CV$6,$7:$7,)-1,1,1))</f>
        <v>1376</v>
      </c>
      <c r="CW83">
        <f ca="1">SUM(OFFSET($B83,-($B83-1),MATCH(CW$6,$7:$7,)-1,1,1):OFFSET($B83,0,MATCH(CW$6,$7:$7,)-1,1,1))</f>
        <v>10512</v>
      </c>
      <c r="CX83">
        <f ca="1">SUM(OFFSET($B83,-($B83-1),MATCH(CX$6,$7:$7,)-1,1,1):OFFSET($B83,0,MATCH(CX$6,$7:$7,)-1,1,1))</f>
        <v>374463</v>
      </c>
    </row>
    <row r="84" spans="2:102" s="30" customFormat="1">
      <c r="B84" s="36">
        <f t="shared" si="29"/>
        <v>12</v>
      </c>
      <c r="C84" s="35">
        <v>40969</v>
      </c>
      <c r="D84" s="157">
        <v>62052</v>
      </c>
      <c r="E84" s="158">
        <v>240</v>
      </c>
      <c r="F84" s="158">
        <v>83144</v>
      </c>
      <c r="G84" s="158">
        <f t="shared" si="20"/>
        <v>718079</v>
      </c>
      <c r="H84" s="158">
        <f t="shared" si="21"/>
        <v>2843</v>
      </c>
      <c r="I84" s="158">
        <f t="shared" si="39"/>
        <v>972470</v>
      </c>
      <c r="J84" s="158">
        <f ca="1">SUM(OFFSET($B84,-($B84-1),MATCH(J$6,$7:$7,)-1,1,1):OFFSET($B84,0,MATCH(J$6,$7:$7,)-1,1,1))</f>
        <v>2843</v>
      </c>
      <c r="K84" s="158">
        <f ca="1">SUM(OFFSET($B84,-($B84-1),MATCH(K$6,$7:$7,)-1,1,1):OFFSET($B84,0,MATCH(K$6,$7:$7,)-1,1,1))</f>
        <v>972470</v>
      </c>
      <c r="L84" s="158">
        <f ca="1">SUM(OFFSET($B84,-($B84-1),MATCH(L$6,$7:$7,)-1,1,1):OFFSET($B84,0,MATCH(L$6,$7:$7,)-1,1,1))</f>
        <v>8228889</v>
      </c>
      <c r="M84" s="47">
        <v>399736</v>
      </c>
      <c r="N84" s="30">
        <v>3582</v>
      </c>
      <c r="O84" s="30">
        <v>488888</v>
      </c>
      <c r="P84" s="30">
        <f t="shared" si="23"/>
        <v>4472215</v>
      </c>
      <c r="Q84" s="30">
        <f>SUM(N73:N84)</f>
        <v>42278</v>
      </c>
      <c r="R84" s="30">
        <f t="shared" si="25"/>
        <v>5565257</v>
      </c>
      <c r="S84" s="30">
        <f ca="1">SUM(OFFSET($B84,-($B84-1),MATCH(S$6,$7:$7,)-1,1,1):OFFSET($B84,0,MATCH(S$6,$7:$7,)-1,1,1))</f>
        <v>42278</v>
      </c>
      <c r="T84" s="30">
        <f ca="1">SUM(OFFSET($B84,-($B84-1),MATCH(T$6,$7:$7,)-1,1,1):OFFSET($B84,0,MATCH(T$6,$7:$7,)-1,1,1))</f>
        <v>5565257</v>
      </c>
      <c r="U84" s="30">
        <f ca="1">SUM(OFFSET($B84,-($B84-1),MATCH(U$6,$7:$7,)-1,1,1):OFFSET($B84,0,MATCH(U$6,$7:$7,)-1,1,1))</f>
        <v>53356628</v>
      </c>
      <c r="V84" s="47">
        <v>539</v>
      </c>
      <c r="W84" s="30">
        <v>13014</v>
      </c>
      <c r="X84" s="30">
        <v>1701</v>
      </c>
      <c r="Y84" s="30">
        <v>13116</v>
      </c>
      <c r="Z84" s="30">
        <v>619</v>
      </c>
      <c r="AA84" s="30">
        <v>16</v>
      </c>
      <c r="AB84" s="30">
        <v>563</v>
      </c>
      <c r="AC84" s="30">
        <v>262</v>
      </c>
      <c r="AD84" s="30">
        <v>292</v>
      </c>
      <c r="AE84" s="30">
        <v>65</v>
      </c>
      <c r="AF84" s="30">
        <v>619</v>
      </c>
      <c r="AG84" s="133">
        <v>1686</v>
      </c>
      <c r="AH84" s="30">
        <v>197</v>
      </c>
      <c r="AI84" s="133">
        <v>1883</v>
      </c>
      <c r="AJ84" s="30">
        <v>547</v>
      </c>
      <c r="AK84" s="30">
        <v>80</v>
      </c>
      <c r="AL84" s="30">
        <v>0</v>
      </c>
      <c r="AM84" s="30">
        <v>627</v>
      </c>
      <c r="AN84" s="30">
        <v>18</v>
      </c>
      <c r="AO84" s="30">
        <v>136</v>
      </c>
      <c r="AP84" s="133">
        <v>26167</v>
      </c>
      <c r="AQ84" s="133"/>
      <c r="AR84" s="55">
        <f t="shared" si="58"/>
        <v>5897</v>
      </c>
      <c r="AS84" s="55">
        <f t="shared" si="59"/>
        <v>138562</v>
      </c>
      <c r="AT84" s="55">
        <f t="shared" si="60"/>
        <v>18519</v>
      </c>
      <c r="AU84" s="55">
        <f t="shared" si="61"/>
        <v>176332</v>
      </c>
      <c r="AV84" s="55">
        <f t="shared" si="62"/>
        <v>10929</v>
      </c>
      <c r="AW84" s="55">
        <f t="shared" si="63"/>
        <v>397</v>
      </c>
      <c r="AX84" s="55">
        <f t="shared" si="64"/>
        <v>6490</v>
      </c>
      <c r="AY84" s="55">
        <f t="shared" si="43"/>
        <v>3536</v>
      </c>
      <c r="AZ84" s="55">
        <f t="shared" si="44"/>
        <v>3131</v>
      </c>
      <c r="BA84" s="55">
        <f t="shared" si="45"/>
        <v>600</v>
      </c>
      <c r="BB84" s="55">
        <f t="shared" si="46"/>
        <v>7267</v>
      </c>
      <c r="BC84" s="55">
        <f t="shared" si="47"/>
        <v>19072</v>
      </c>
      <c r="BD84" s="55">
        <f t="shared" si="48"/>
        <v>1411</v>
      </c>
      <c r="BE84" s="55">
        <f t="shared" si="49"/>
        <v>20483</v>
      </c>
      <c r="BF84" s="55">
        <f t="shared" si="50"/>
        <v>6358</v>
      </c>
      <c r="BG84" s="55">
        <f t="shared" si="51"/>
        <v>509</v>
      </c>
      <c r="BH84" s="55">
        <f t="shared" si="52"/>
        <v>50</v>
      </c>
      <c r="BI84" s="55">
        <f t="shared" si="53"/>
        <v>6917</v>
      </c>
      <c r="BJ84" s="55">
        <f t="shared" si="54"/>
        <v>592</v>
      </c>
      <c r="BK84" s="55">
        <f t="shared" si="55"/>
        <v>3873</v>
      </c>
      <c r="BL84" s="55">
        <f t="shared" si="56"/>
        <v>315704</v>
      </c>
      <c r="BM84" s="55"/>
      <c r="BN84" s="30">
        <f ca="1">SUM(OFFSET($B84,-($B84-1),MATCH(BN$6,$7:$7,)-1,1,1):OFFSET($B84,0,MATCH(BN$6,$7:$7,)-1,1,1))</f>
        <v>138562</v>
      </c>
      <c r="BO84" s="30">
        <f ca="1">SUM(OFFSET($B84,-($B84-1),MATCH(BO$6,$7:$7,)-1,1,1):OFFSET($B84,0,MATCH(BO$6,$7:$7,)-1,1,1))</f>
        <v>18519</v>
      </c>
      <c r="BP84" s="30">
        <f ca="1">SUM(OFFSET($B84,-($B84-1),MATCH(BP$6,$7:$7,)-1,1,1):OFFSET($B84,0,MATCH(BP$6,$7:$7,)-1,1,1))</f>
        <v>176332</v>
      </c>
      <c r="BQ84" s="30">
        <f ca="1">SUM(OFFSET($B84,-($B84-1),MATCH(BQ$6,$7:$7,)-1,1,1):OFFSET($B84,0,MATCH(BQ$6,$7:$7,)-1,1,1))</f>
        <v>10929</v>
      </c>
      <c r="BR84" s="30">
        <f ca="1">SUM(OFFSET($B84,-($B84-1),MATCH(BR$6,$7:$7,)-1,1,1):OFFSET($B84,0,MATCH(BR$6,$7:$7,)-1,1,1))</f>
        <v>397</v>
      </c>
      <c r="BS84" s="30">
        <f ca="1">SUM(OFFSET($B84,-($B84-1),MATCH(BS$6,$7:$7,)-1,1,1):OFFSET($B84,0,MATCH(BS$6,$7:$7,)-1,1,1))</f>
        <v>6490</v>
      </c>
      <c r="BT84" s="30">
        <f ca="1">SUM(OFFSET($B84,-($B84-1),MATCH(BT$6,$7:$7,)-1,1,1):OFFSET($B84,0,MATCH(BT$6,$7:$7,)-1,1,1))</f>
        <v>3536</v>
      </c>
      <c r="BU84" s="30">
        <f ca="1">SUM(OFFSET($B84,-($B84-1),MATCH(BU$6,$7:$7,)-1,1,1):OFFSET($B84,0,MATCH(BU$6,$7:$7,)-1,1,1))</f>
        <v>3131</v>
      </c>
      <c r="BV84" s="30">
        <f ca="1">SUM(OFFSET($B84,-($B84-1),MATCH(BV$6,$7:$7,)-1,1,1):OFFSET($B84,0,MATCH(BV$6,$7:$7,)-1,1,1))</f>
        <v>600</v>
      </c>
      <c r="BW84" s="30">
        <f ca="1">SUM(OFFSET($B84,-($B84-1),MATCH(BW$6,$7:$7,)-1,1,1):OFFSET($B84,0,MATCH(BW$6,$7:$7,)-1,1,1))</f>
        <v>7267</v>
      </c>
      <c r="BX84" s="30">
        <f ca="1">SUM(OFFSET($B84,-($B84-1),MATCH(BX$6,$7:$7,)-1,1,1):OFFSET($B84,0,MATCH(BX$6,$7:$7,)-1,1,1))</f>
        <v>19072</v>
      </c>
      <c r="BY84" s="30">
        <f ca="1">SUM(OFFSET($B84,-($B84-1),MATCH(BY$6,$7:$7,)-1,1,1):OFFSET($B84,0,MATCH(BY$6,$7:$7,)-1,1,1))</f>
        <v>1411</v>
      </c>
      <c r="BZ84" s="30">
        <f ca="1">SUM(OFFSET($B84,-($B84-1),MATCH(BZ$6,$7:$7,)-1,1,1):OFFSET($B84,0,MATCH(BZ$6,$7:$7,)-1,1,1))</f>
        <v>20483</v>
      </c>
      <c r="CA84" s="30">
        <f ca="1">SUM(OFFSET($B84,-($B84-1),MATCH(CA$6,$7:$7,)-1,1,1):OFFSET($B84,0,MATCH(CA$6,$7:$7,)-1,1,1))</f>
        <v>6358</v>
      </c>
      <c r="CB84" s="30">
        <f ca="1">SUM(OFFSET($B84,-($B84-1),MATCH(CB$6,$7:$7,)-1,1,1):OFFSET($B84,0,MATCH(CB$6,$7:$7,)-1,1,1))</f>
        <v>509</v>
      </c>
      <c r="CC84" s="30">
        <f ca="1">SUM(OFFSET($B84,-($B84-1),MATCH(CC$6,$7:$7,)-1,1,1):OFFSET($B84,0,MATCH(CC$6,$7:$7,)-1,1,1))</f>
        <v>50</v>
      </c>
      <c r="CD84" s="30">
        <f ca="1">SUM(OFFSET($B84,-($B84-1),MATCH(CD$6,$7:$7,)-1,1,1):OFFSET($B84,0,MATCH(CD$6,$7:$7,)-1,1,1))</f>
        <v>6917</v>
      </c>
      <c r="CE84" s="30">
        <f ca="1">SUM(OFFSET($B84,-($B84-1),MATCH(CE$6,$7:$7,)-1,1,1):OFFSET($B84,0,MATCH(CE$6,$7:$7,)-1,1,1))</f>
        <v>592</v>
      </c>
      <c r="CF84" s="30">
        <f ca="1">SUM(OFFSET($B84,-($B84-1),MATCH(CF$6,$7:$7,)-1,1,1):OFFSET($B84,0,MATCH(CF$6,$7:$7,)-1,1,1))</f>
        <v>3873</v>
      </c>
      <c r="CG84" s="30">
        <f ca="1">SUM(OFFSET($B84,-($B84-1),MATCH(CG$6,$7:$7,)-1,1,1):OFFSET($B84,0,MATCH(CG$6,$7:$7,)-1,1,1))</f>
        <v>315704</v>
      </c>
      <c r="CH84" s="30">
        <f ca="1">SUM(OFFSET($B84,-($B84-1),MATCH(CH$6,$7:$7,)-1,1,1):OFFSET($B84,0,MATCH(CH$6,$7:$7,)-1,1,1))</f>
        <v>0</v>
      </c>
      <c r="CJ84" s="30">
        <v>3824</v>
      </c>
      <c r="CK84" s="55">
        <v>3872</v>
      </c>
      <c r="CL84" s="55">
        <v>7744</v>
      </c>
      <c r="CM84" s="55">
        <v>144</v>
      </c>
      <c r="CN84" s="55">
        <v>896</v>
      </c>
      <c r="CO84" s="55">
        <f>SUM(CJ73:CJ84)</f>
        <v>34000</v>
      </c>
      <c r="CP84" s="55">
        <f t="shared" si="57"/>
        <v>49560</v>
      </c>
      <c r="CQ84" s="55">
        <f t="shared" si="57"/>
        <v>84828</v>
      </c>
      <c r="CR84" s="55">
        <f t="shared" si="57"/>
        <v>1520</v>
      </c>
      <c r="CS84" s="55">
        <f t="shared" si="57"/>
        <v>11408</v>
      </c>
      <c r="CT84" s="30">
        <f ca="1">SUM(OFFSET($B84,-($B84-1),MATCH(CT$6,$7:$7,)-1,1,1):OFFSET($B84,0,MATCH(CT$6,$7:$7,)-1,1,1))</f>
        <v>49560</v>
      </c>
      <c r="CU84" s="30">
        <f ca="1">SUM(OFFSET($B84,-($B84-1),MATCH(CU$6,$7:$7,)-1,1,1):OFFSET($B84,0,MATCH(CU$6,$7:$7,)-1,1,1))</f>
        <v>84828</v>
      </c>
      <c r="CV84" s="30">
        <f ca="1">SUM(OFFSET($B84,-($B84-1),MATCH(CV$6,$7:$7,)-1,1,1):OFFSET($B84,0,MATCH(CV$6,$7:$7,)-1,1,1))</f>
        <v>1520</v>
      </c>
      <c r="CW84" s="30">
        <f ca="1">SUM(OFFSET($B84,-($B84-1),MATCH(CW$6,$7:$7,)-1,1,1):OFFSET($B84,0,MATCH(CW$6,$7:$7,)-1,1,1))</f>
        <v>11408</v>
      </c>
      <c r="CX84" s="30">
        <f ca="1">SUM(OFFSET($B84,-($B84-1),MATCH(CX$6,$7:$7,)-1,1,1):OFFSET($B84,0,MATCH(CX$6,$7:$7,)-1,1,1))</f>
        <v>408463</v>
      </c>
    </row>
    <row r="85" spans="2:102">
      <c r="B85" s="38">
        <f t="shared" si="29"/>
        <v>1</v>
      </c>
      <c r="C85" s="37">
        <v>41000</v>
      </c>
      <c r="D85" s="156">
        <f>'[2]Summary Passenger'!$B7</f>
        <v>61583</v>
      </c>
      <c r="E85" s="155">
        <f>'[2]Summary Passenger'!$F7</f>
        <v>464</v>
      </c>
      <c r="F85" s="155">
        <f>'[2]Summary Passenger'!$J7</f>
        <v>79392</v>
      </c>
      <c r="G85" s="155">
        <f t="shared" si="20"/>
        <v>721731</v>
      </c>
      <c r="H85" s="155">
        <f t="shared" si="21"/>
        <v>3083</v>
      </c>
      <c r="I85" s="155">
        <f t="shared" si="39"/>
        <v>974165</v>
      </c>
      <c r="J85" s="155">
        <f ca="1">SUM(OFFSET($B85,-($B85-1),MATCH(J$6,$7:$7,)-1,1,1):OFFSET($B85,0,MATCH(J$6,$7:$7,)-1,1,1))</f>
        <v>464</v>
      </c>
      <c r="K85" s="155">
        <f ca="1">SUM(OFFSET($B85,-($B85-1),MATCH(K$6,$7:$7,)-1,1,1):OFFSET($B85,0,MATCH(K$6,$7:$7,)-1,1,1))</f>
        <v>79392</v>
      </c>
      <c r="L85" s="155">
        <f ca="1">SUM(OFFSET($B85,-($B85-1),MATCH(L$6,$7:$7,)-1,1,1):OFFSET($B85,0,MATCH(L$6,$7:$7,)-1,1,1))</f>
        <v>721731</v>
      </c>
      <c r="M85" s="31">
        <f>'[2]Summary Passenger'!$D7</f>
        <v>382136</v>
      </c>
      <c r="N85" s="41">
        <f>'[2]Summary Passenger'!$H7</f>
        <v>6890</v>
      </c>
      <c r="O85" s="41">
        <f>'[2]Summary Passenger'!$L7</f>
        <v>493340</v>
      </c>
      <c r="P85">
        <f t="shared" si="23"/>
        <v>4481563</v>
      </c>
      <c r="Q85">
        <f t="shared" si="24"/>
        <v>45658</v>
      </c>
      <c r="R85">
        <f t="shared" si="25"/>
        <v>5596242</v>
      </c>
      <c r="S85">
        <f ca="1">SUM(OFFSET($B85,-($B85-1),MATCH(S$6,$7:$7,)-1,1,1):OFFSET($B85,0,MATCH(S$6,$7:$7,)-1,1,1))</f>
        <v>6890</v>
      </c>
      <c r="T85">
        <f ca="1">SUM(OFFSET($B85,-($B85-1),MATCH(T$6,$7:$7,)-1,1,1):OFFSET($B85,0,MATCH(T$6,$7:$7,)-1,1,1))</f>
        <v>493340</v>
      </c>
      <c r="U85">
        <f ca="1">SUM(OFFSET($B85,-($B85-1),MATCH(U$6,$7:$7,)-1,1,1):OFFSET($B85,0,MATCH(U$6,$7:$7,)-1,1,1))</f>
        <v>4481563</v>
      </c>
      <c r="V85" s="31">
        <f>'[2]Tab K Summary'!$B4</f>
        <v>361</v>
      </c>
      <c r="W85" s="41">
        <f>'[2]Tab K Summary'!$D4</f>
        <v>10929</v>
      </c>
      <c r="X85" s="41">
        <f>'[2]Tab K Summary'!$F4</f>
        <v>1021</v>
      </c>
      <c r="Y85" s="41">
        <f>'[2]Tab K Summary'!$H4</f>
        <v>16072</v>
      </c>
      <c r="Z85" s="41">
        <f>'[2]Tab K Summary'!$J4</f>
        <v>777</v>
      </c>
      <c r="AA85" s="41">
        <f>'[2]Tab K Summary'!$L4</f>
        <v>0</v>
      </c>
      <c r="AB85" s="41">
        <f>'[2]Tab K Summary'!$N4</f>
        <v>564</v>
      </c>
      <c r="AC85">
        <v>239</v>
      </c>
      <c r="AD85">
        <v>227</v>
      </c>
      <c r="AE85">
        <v>17</v>
      </c>
      <c r="AF85">
        <v>483</v>
      </c>
      <c r="AG85" s="41">
        <v>1085</v>
      </c>
      <c r="AH85">
        <v>112</v>
      </c>
      <c r="AI85" s="41">
        <v>1197</v>
      </c>
      <c r="AJ85">
        <v>564</v>
      </c>
      <c r="AK85">
        <v>16</v>
      </c>
      <c r="AL85">
        <v>0</v>
      </c>
      <c r="AM85">
        <v>580</v>
      </c>
      <c r="AN85">
        <v>150</v>
      </c>
      <c r="AO85">
        <v>180</v>
      </c>
      <c r="AP85" s="41">
        <v>27049</v>
      </c>
      <c r="AQ85" s="41"/>
      <c r="AR85" s="2">
        <f t="shared" si="58"/>
        <v>5787</v>
      </c>
      <c r="AS85" s="2">
        <f t="shared" si="59"/>
        <v>137676</v>
      </c>
      <c r="AT85" s="2">
        <f t="shared" si="60"/>
        <v>18327</v>
      </c>
      <c r="AU85" s="2">
        <f t="shared" si="61"/>
        <v>178312</v>
      </c>
      <c r="AV85" s="2">
        <f t="shared" si="62"/>
        <v>11094</v>
      </c>
      <c r="AW85" s="2">
        <f t="shared" si="63"/>
        <v>397</v>
      </c>
      <c r="AX85" s="2">
        <f t="shared" si="64"/>
        <v>6498</v>
      </c>
      <c r="AY85" s="2">
        <f t="shared" si="43"/>
        <v>3495</v>
      </c>
      <c r="AZ85" s="2">
        <f t="shared" si="44"/>
        <v>3156</v>
      </c>
      <c r="BA85" s="2">
        <f t="shared" si="45"/>
        <v>544</v>
      </c>
      <c r="BB85" s="2">
        <f t="shared" si="46"/>
        <v>7195</v>
      </c>
      <c r="BC85" s="2">
        <f t="shared" si="47"/>
        <v>18920</v>
      </c>
      <c r="BD85" s="2">
        <f t="shared" si="48"/>
        <v>1422</v>
      </c>
      <c r="BE85" s="2">
        <f t="shared" si="49"/>
        <v>20342</v>
      </c>
      <c r="BF85" s="2">
        <f t="shared" si="50"/>
        <v>6366</v>
      </c>
      <c r="BG85" s="2">
        <f t="shared" si="51"/>
        <v>501</v>
      </c>
      <c r="BH85" s="2">
        <f t="shared" si="52"/>
        <v>50</v>
      </c>
      <c r="BI85" s="2">
        <f t="shared" si="53"/>
        <v>6917</v>
      </c>
      <c r="BJ85" s="2">
        <f t="shared" si="54"/>
        <v>692</v>
      </c>
      <c r="BK85" s="2">
        <f t="shared" si="55"/>
        <v>4001</v>
      </c>
      <c r="BL85" s="2">
        <f t="shared" si="56"/>
        <v>316845</v>
      </c>
      <c r="BM85" s="2"/>
      <c r="BN85">
        <f ca="1">SUM(OFFSET($B85,-($B85-1),MATCH(BN$6,$7:$7,)-1,1,1):OFFSET($B85,0,MATCH(BN$6,$7:$7,)-1,1,1))</f>
        <v>10929</v>
      </c>
      <c r="BO85">
        <f ca="1">SUM(OFFSET($B85,-($B85-1),MATCH(BO$6,$7:$7,)-1,1,1):OFFSET($B85,0,MATCH(BO$6,$7:$7,)-1,1,1))</f>
        <v>1021</v>
      </c>
      <c r="BP85">
        <f ca="1">SUM(OFFSET($B85,-($B85-1),MATCH(BP$6,$7:$7,)-1,1,1):OFFSET($B85,0,MATCH(BP$6,$7:$7,)-1,1,1))</f>
        <v>16072</v>
      </c>
      <c r="BQ85">
        <f ca="1">SUM(OFFSET($B85,-($B85-1),MATCH(BQ$6,$7:$7,)-1,1,1):OFFSET($B85,0,MATCH(BQ$6,$7:$7,)-1,1,1))</f>
        <v>777</v>
      </c>
      <c r="BR85">
        <f ca="1">SUM(OFFSET($B85,-($B85-1),MATCH(BR$6,$7:$7,)-1,1,1):OFFSET($B85,0,MATCH(BR$6,$7:$7,)-1,1,1))</f>
        <v>0</v>
      </c>
      <c r="BS85">
        <f ca="1">SUM(OFFSET($B85,-($B85-1),MATCH(BS$6,$7:$7,)-1,1,1):OFFSET($B85,0,MATCH(BS$6,$7:$7,)-1,1,1))</f>
        <v>564</v>
      </c>
      <c r="BT85">
        <f ca="1">SUM(OFFSET($B85,-($B85-1),MATCH(BT$6,$7:$7,)-1,1,1):OFFSET($B85,0,MATCH(BT$6,$7:$7,)-1,1,1))</f>
        <v>239</v>
      </c>
      <c r="BU85">
        <f ca="1">SUM(OFFSET($B85,-($B85-1),MATCH(BU$6,$7:$7,)-1,1,1):OFFSET($B85,0,MATCH(BU$6,$7:$7,)-1,1,1))</f>
        <v>227</v>
      </c>
      <c r="BV85">
        <f ca="1">SUM(OFFSET($B85,-($B85-1),MATCH(BV$6,$7:$7,)-1,1,1):OFFSET($B85,0,MATCH(BV$6,$7:$7,)-1,1,1))</f>
        <v>17</v>
      </c>
      <c r="BW85">
        <f ca="1">SUM(OFFSET($B85,-($B85-1),MATCH(BW$6,$7:$7,)-1,1,1):OFFSET($B85,0,MATCH(BW$6,$7:$7,)-1,1,1))</f>
        <v>483</v>
      </c>
      <c r="BX85">
        <f ca="1">SUM(OFFSET($B85,-($B85-1),MATCH(BX$6,$7:$7,)-1,1,1):OFFSET($B85,0,MATCH(BX$6,$7:$7,)-1,1,1))</f>
        <v>1085</v>
      </c>
      <c r="BY85">
        <f ca="1">SUM(OFFSET($B85,-($B85-1),MATCH(BY$6,$7:$7,)-1,1,1):OFFSET($B85,0,MATCH(BY$6,$7:$7,)-1,1,1))</f>
        <v>112</v>
      </c>
      <c r="BZ85">
        <f ca="1">SUM(OFFSET($B85,-($B85-1),MATCH(BZ$6,$7:$7,)-1,1,1):OFFSET($B85,0,MATCH(BZ$6,$7:$7,)-1,1,1))</f>
        <v>1197</v>
      </c>
      <c r="CA85">
        <f ca="1">SUM(OFFSET($B85,-($B85-1),MATCH(CA$6,$7:$7,)-1,1,1):OFFSET($B85,0,MATCH(CA$6,$7:$7,)-1,1,1))</f>
        <v>564</v>
      </c>
      <c r="CB85">
        <f ca="1">SUM(OFFSET($B85,-($B85-1),MATCH(CB$6,$7:$7,)-1,1,1):OFFSET($B85,0,MATCH(CB$6,$7:$7,)-1,1,1))</f>
        <v>16</v>
      </c>
      <c r="CC85">
        <f ca="1">SUM(OFFSET($B85,-($B85-1),MATCH(CC$6,$7:$7,)-1,1,1):OFFSET($B85,0,MATCH(CC$6,$7:$7,)-1,1,1))</f>
        <v>0</v>
      </c>
      <c r="CD85">
        <f ca="1">SUM(OFFSET($B85,-($B85-1),MATCH(CD$6,$7:$7,)-1,1,1):OFFSET($B85,0,MATCH(CD$6,$7:$7,)-1,1,1))</f>
        <v>580</v>
      </c>
      <c r="CE85">
        <f ca="1">SUM(OFFSET($B85,-($B85-1),MATCH(CE$6,$7:$7,)-1,1,1):OFFSET($B85,0,MATCH(CE$6,$7:$7,)-1,1,1))</f>
        <v>150</v>
      </c>
      <c r="CF85">
        <f ca="1">SUM(OFFSET($B85,-($B85-1),MATCH(CF$6,$7:$7,)-1,1,1):OFFSET($B85,0,MATCH(CF$6,$7:$7,)-1,1,1))</f>
        <v>180</v>
      </c>
      <c r="CG85">
        <f ca="1">SUM(OFFSET($B85,-($B85-1),MATCH(CG$6,$7:$7,)-1,1,1):OFFSET($B85,0,MATCH(CG$6,$7:$7,)-1,1,1))</f>
        <v>27049</v>
      </c>
      <c r="CH85">
        <f ca="1">SUM(OFFSET($B85,-($B85-1),MATCH(CH$6,$7:$7,)-1,1,1):OFFSET($B85,0,MATCH(CH$6,$7:$7,)-1,1,1))</f>
        <v>0</v>
      </c>
      <c r="CJ85">
        <f>'[2]Tab L Summary'!$B4</f>
        <v>2544</v>
      </c>
      <c r="CK85">
        <f>'[2]Tab L Summary'!$D4</f>
        <v>3040</v>
      </c>
      <c r="CL85">
        <f>'[2]Tab L Summary'!$F4</f>
        <v>7360</v>
      </c>
      <c r="CM85">
        <f>'[2]Tab L Summary'!$H4</f>
        <v>192</v>
      </c>
      <c r="CN85">
        <f>'[2]Tab L Summary'!$J4</f>
        <v>640</v>
      </c>
      <c r="CO85" s="2">
        <f>SUM(CJ74:CJ85)</f>
        <v>33904</v>
      </c>
      <c r="CP85" s="2">
        <f>SUM(CK74:CK85)</f>
        <v>48688</v>
      </c>
      <c r="CQ85" s="2">
        <f>SUM(CL74:CL85)</f>
        <v>84892</v>
      </c>
      <c r="CR85" s="2">
        <f>SUM(CM74:CM85)</f>
        <v>1496</v>
      </c>
      <c r="CS85" s="2">
        <f>SUM(CN74:CN85)</f>
        <v>11424</v>
      </c>
      <c r="CT85">
        <f ca="1">SUM(OFFSET($B85,-($B85-1),MATCH(CT$6,$7:$7,)-1,1,1):OFFSET($B85,0,MATCH(CT$6,$7:$7,)-1,1,1))</f>
        <v>3040</v>
      </c>
      <c r="CU85">
        <f ca="1">SUM(OFFSET($B85,-($B85-1),MATCH(CU$6,$7:$7,)-1,1,1):OFFSET($B85,0,MATCH(CU$6,$7:$7,)-1,1,1))</f>
        <v>7360</v>
      </c>
      <c r="CV85">
        <f ca="1">SUM(OFFSET($B85,-($B85-1),MATCH(CV$6,$7:$7,)-1,1,1):OFFSET($B85,0,MATCH(CV$6,$7:$7,)-1,1,1))</f>
        <v>192</v>
      </c>
      <c r="CW85">
        <f ca="1">SUM(OFFSET($B85,-($B85-1),MATCH(CW$6,$7:$7,)-1,1,1):OFFSET($B85,0,MATCH(CW$6,$7:$7,)-1,1,1))</f>
        <v>640</v>
      </c>
      <c r="CX85">
        <f ca="1">SUM(OFFSET($B85,-($B85-1),MATCH(CX$6,$7:$7,)-1,1,1):OFFSET($B85,0,MATCH(CX$6,$7:$7,)-1,1,1))</f>
        <v>33904</v>
      </c>
    </row>
    <row r="86" spans="2:102">
      <c r="B86" s="38">
        <f t="shared" si="29"/>
        <v>2</v>
      </c>
      <c r="C86" s="37">
        <v>41030</v>
      </c>
      <c r="D86" s="156">
        <f>'[2]Summary Passenger'!$B8</f>
        <v>48822</v>
      </c>
      <c r="E86" s="155">
        <f>'[2]Summary Passenger'!$F8</f>
        <v>434</v>
      </c>
      <c r="F86" s="155">
        <f>'[2]Summary Passenger'!$J8</f>
        <v>74184</v>
      </c>
      <c r="G86" s="155">
        <f t="shared" ref="G86:G97" si="65">SUM(D75:D86)</f>
        <v>723217</v>
      </c>
      <c r="H86" s="155">
        <f t="shared" ref="H86:H97" si="66">SUM(E75:E86)</f>
        <v>3293</v>
      </c>
      <c r="I86" s="155">
        <f t="shared" ref="I86:I97" si="67">SUM(F75:F86)</f>
        <v>972980</v>
      </c>
      <c r="J86" s="155">
        <f ca="1">SUM(OFFSET($B86,-($B86-1),MATCH(J$6,$7:$7,)-1,1,1):OFFSET($B86,0,MATCH(J$6,$7:$7,)-1,1,1))</f>
        <v>898</v>
      </c>
      <c r="K86" s="155">
        <f ca="1">SUM(OFFSET($B86,-($B86-1),MATCH(K$6,$7:$7,)-1,1,1):OFFSET($B86,0,MATCH(K$6,$7:$7,)-1,1,1))</f>
        <v>153576</v>
      </c>
      <c r="L86" s="155">
        <f ca="1">SUM(OFFSET($B86,-($B86-1),MATCH(L$6,$7:$7,)-1,1,1):OFFSET($B86,0,MATCH(L$6,$7:$7,)-1,1,1))</f>
        <v>1444948</v>
      </c>
      <c r="M86" s="31">
        <f>'[2]Summary Passenger'!$D8</f>
        <v>366443</v>
      </c>
      <c r="N86" s="41">
        <f>'[2]Summary Passenger'!$H8</f>
        <v>6864</v>
      </c>
      <c r="O86" s="41">
        <f>'[2]Summary Passenger'!$L8</f>
        <v>487874</v>
      </c>
      <c r="P86">
        <f t="shared" ref="P86:P97" si="68">SUM(M75:M86)</f>
        <v>4481366</v>
      </c>
      <c r="Q86">
        <f t="shared" ref="Q86:Q97" si="69">SUM(N75:N86)</f>
        <v>49071</v>
      </c>
      <c r="R86">
        <f t="shared" ref="R86:R97" si="70">SUM(O75:O86)</f>
        <v>5628105</v>
      </c>
      <c r="S86">
        <f ca="1">SUM(OFFSET($B86,-($B86-1),MATCH(S$6,$7:$7,)-1,1,1):OFFSET($B86,0,MATCH(S$6,$7:$7,)-1,1,1))</f>
        <v>13754</v>
      </c>
      <c r="T86">
        <f ca="1">SUM(OFFSET($B86,-($B86-1),MATCH(T$6,$7:$7,)-1,1,1):OFFSET($B86,0,MATCH(T$6,$7:$7,)-1,1,1))</f>
        <v>981214</v>
      </c>
      <c r="U86">
        <f ca="1">SUM(OFFSET($B86,-($B86-1),MATCH(U$6,$7:$7,)-1,1,1):OFFSET($B86,0,MATCH(U$6,$7:$7,)-1,1,1))</f>
        <v>8962929</v>
      </c>
      <c r="V86" s="31">
        <f>'[2]Tab K Summary'!$B5</f>
        <v>360</v>
      </c>
      <c r="W86" s="41">
        <f>'[2]Tab K Summary'!$D5</f>
        <v>8751</v>
      </c>
      <c r="X86" s="41">
        <f>'[2]Tab K Summary'!$F5</f>
        <v>730</v>
      </c>
      <c r="Y86" s="41">
        <f>'[2]Tab K Summary'!$H5</f>
        <v>13268</v>
      </c>
      <c r="Z86" s="41">
        <f>'[2]Tab K Summary'!$J5</f>
        <v>513</v>
      </c>
      <c r="AA86" s="41">
        <f>'[2]Tab K Summary'!$L5</f>
        <v>16</v>
      </c>
      <c r="AB86" s="41">
        <f>'[2]Tab K Summary'!$N5</f>
        <v>407</v>
      </c>
      <c r="AC86">
        <v>214</v>
      </c>
      <c r="AD86">
        <v>247</v>
      </c>
      <c r="AE86">
        <v>24</v>
      </c>
      <c r="AF86">
        <v>485</v>
      </c>
      <c r="AG86">
        <v>730</v>
      </c>
      <c r="AH86">
        <v>84</v>
      </c>
      <c r="AI86">
        <v>814</v>
      </c>
      <c r="AJ86">
        <v>407</v>
      </c>
      <c r="AK86">
        <v>16</v>
      </c>
      <c r="AL86">
        <v>0</v>
      </c>
      <c r="AM86">
        <v>423</v>
      </c>
      <c r="AN86">
        <v>18</v>
      </c>
      <c r="AO86">
        <v>24</v>
      </c>
      <c r="AP86" s="41">
        <v>22069</v>
      </c>
      <c r="AQ86" s="41"/>
      <c r="AR86" s="2">
        <f t="shared" si="58"/>
        <v>5740</v>
      </c>
      <c r="AS86" s="2">
        <f t="shared" si="59"/>
        <v>138555</v>
      </c>
      <c r="AT86" s="2">
        <f t="shared" si="60"/>
        <v>18123</v>
      </c>
      <c r="AU86" s="2">
        <f t="shared" si="61"/>
        <v>178450</v>
      </c>
      <c r="AV86" s="2">
        <f t="shared" si="62"/>
        <v>11152</v>
      </c>
      <c r="AW86" s="2">
        <f t="shared" si="63"/>
        <v>353</v>
      </c>
      <c r="AX86" s="2">
        <f t="shared" si="64"/>
        <v>6641</v>
      </c>
      <c r="AY86" s="2">
        <f t="shared" si="43"/>
        <v>3408</v>
      </c>
      <c r="AZ86" s="2">
        <f t="shared" si="44"/>
        <v>3201</v>
      </c>
      <c r="BA86" s="2">
        <f t="shared" si="45"/>
        <v>525</v>
      </c>
      <c r="BB86" s="2">
        <f t="shared" si="46"/>
        <v>7134</v>
      </c>
      <c r="BC86" s="2">
        <f t="shared" si="47"/>
        <v>18676</v>
      </c>
      <c r="BD86" s="2">
        <f t="shared" si="48"/>
        <v>1464</v>
      </c>
      <c r="BE86" s="2">
        <f t="shared" si="49"/>
        <v>20140</v>
      </c>
      <c r="BF86" s="2">
        <f t="shared" si="50"/>
        <v>6509</v>
      </c>
      <c r="BG86" s="2">
        <f t="shared" si="51"/>
        <v>497</v>
      </c>
      <c r="BH86" s="2">
        <f t="shared" si="52"/>
        <v>50</v>
      </c>
      <c r="BI86" s="2">
        <f t="shared" si="53"/>
        <v>7056</v>
      </c>
      <c r="BJ86" s="2">
        <f t="shared" si="54"/>
        <v>689</v>
      </c>
      <c r="BK86" s="2">
        <f t="shared" si="55"/>
        <v>3956</v>
      </c>
      <c r="BL86" s="2">
        <f t="shared" si="56"/>
        <v>317832</v>
      </c>
      <c r="BM86" s="2"/>
      <c r="BN86">
        <f ca="1">SUM(OFFSET($B86,-($B86-1),MATCH(BN$6,$7:$7,)-1,1,1):OFFSET($B86,0,MATCH(BN$6,$7:$7,)-1,1,1))</f>
        <v>19680</v>
      </c>
      <c r="BO86">
        <f ca="1">SUM(OFFSET($B86,-($B86-1),MATCH(BO$6,$7:$7,)-1,1,1):OFFSET($B86,0,MATCH(BO$6,$7:$7,)-1,1,1))</f>
        <v>1751</v>
      </c>
      <c r="BP86">
        <f ca="1">SUM(OFFSET($B86,-($B86-1),MATCH(BP$6,$7:$7,)-1,1,1):OFFSET($B86,0,MATCH(BP$6,$7:$7,)-1,1,1))</f>
        <v>29340</v>
      </c>
      <c r="BQ86">
        <f ca="1">SUM(OFFSET($B86,-($B86-1),MATCH(BQ$6,$7:$7,)-1,1,1):OFFSET($B86,0,MATCH(BQ$6,$7:$7,)-1,1,1))</f>
        <v>1290</v>
      </c>
      <c r="BR86">
        <f ca="1">SUM(OFFSET($B86,-($B86-1),MATCH(BR$6,$7:$7,)-1,1,1):OFFSET($B86,0,MATCH(BR$6,$7:$7,)-1,1,1))</f>
        <v>16</v>
      </c>
      <c r="BS86">
        <f ca="1">SUM(OFFSET($B86,-($B86-1),MATCH(BS$6,$7:$7,)-1,1,1):OFFSET($B86,0,MATCH(BS$6,$7:$7,)-1,1,1))</f>
        <v>971</v>
      </c>
      <c r="BT86">
        <f ca="1">SUM(OFFSET($B86,-($B86-1),MATCH(BT$6,$7:$7,)-1,1,1):OFFSET($B86,0,MATCH(BT$6,$7:$7,)-1,1,1))</f>
        <v>453</v>
      </c>
      <c r="BU86">
        <f ca="1">SUM(OFFSET($B86,-($B86-1),MATCH(BU$6,$7:$7,)-1,1,1):OFFSET($B86,0,MATCH(BU$6,$7:$7,)-1,1,1))</f>
        <v>474</v>
      </c>
      <c r="BV86">
        <f ca="1">SUM(OFFSET($B86,-($B86-1),MATCH(BV$6,$7:$7,)-1,1,1):OFFSET($B86,0,MATCH(BV$6,$7:$7,)-1,1,1))</f>
        <v>41</v>
      </c>
      <c r="BW86">
        <f ca="1">SUM(OFFSET($B86,-($B86-1),MATCH(BW$6,$7:$7,)-1,1,1):OFFSET($B86,0,MATCH(BW$6,$7:$7,)-1,1,1))</f>
        <v>968</v>
      </c>
      <c r="BX86">
        <f ca="1">SUM(OFFSET($B86,-($B86-1),MATCH(BX$6,$7:$7,)-1,1,1):OFFSET($B86,0,MATCH(BX$6,$7:$7,)-1,1,1))</f>
        <v>1815</v>
      </c>
      <c r="BY86">
        <f ca="1">SUM(OFFSET($B86,-($B86-1),MATCH(BY$6,$7:$7,)-1,1,1):OFFSET($B86,0,MATCH(BY$6,$7:$7,)-1,1,1))</f>
        <v>196</v>
      </c>
      <c r="BZ86">
        <f ca="1">SUM(OFFSET($B86,-($B86-1),MATCH(BZ$6,$7:$7,)-1,1,1):OFFSET($B86,0,MATCH(BZ$6,$7:$7,)-1,1,1))</f>
        <v>2011</v>
      </c>
      <c r="CA86">
        <f ca="1">SUM(OFFSET($B86,-($B86-1),MATCH(CA$6,$7:$7,)-1,1,1):OFFSET($B86,0,MATCH(CA$6,$7:$7,)-1,1,1))</f>
        <v>971</v>
      </c>
      <c r="CB86">
        <f ca="1">SUM(OFFSET($B86,-($B86-1),MATCH(CB$6,$7:$7,)-1,1,1):OFFSET($B86,0,MATCH(CB$6,$7:$7,)-1,1,1))</f>
        <v>32</v>
      </c>
      <c r="CC86">
        <f ca="1">SUM(OFFSET($B86,-($B86-1),MATCH(CC$6,$7:$7,)-1,1,1):OFFSET($B86,0,MATCH(CC$6,$7:$7,)-1,1,1))</f>
        <v>0</v>
      </c>
      <c r="CD86">
        <f ca="1">SUM(OFFSET($B86,-($B86-1),MATCH(CD$6,$7:$7,)-1,1,1):OFFSET($B86,0,MATCH(CD$6,$7:$7,)-1,1,1))</f>
        <v>1003</v>
      </c>
      <c r="CE86">
        <f ca="1">SUM(OFFSET($B86,-($B86-1),MATCH(CE$6,$7:$7,)-1,1,1):OFFSET($B86,0,MATCH(CE$6,$7:$7,)-1,1,1))</f>
        <v>168</v>
      </c>
      <c r="CF86">
        <f ca="1">SUM(OFFSET($B86,-($B86-1),MATCH(CF$6,$7:$7,)-1,1,1):OFFSET($B86,0,MATCH(CF$6,$7:$7,)-1,1,1))</f>
        <v>204</v>
      </c>
      <c r="CG86">
        <f ca="1">SUM(OFFSET($B86,-($B86-1),MATCH(CG$6,$7:$7,)-1,1,1):OFFSET($B86,0,MATCH(CG$6,$7:$7,)-1,1,1))</f>
        <v>49118</v>
      </c>
      <c r="CH86">
        <f ca="1">SUM(OFFSET($B86,-($B86-1),MATCH(CH$6,$7:$7,)-1,1,1):OFFSET($B86,0,MATCH(CH$6,$7:$7,)-1,1,1))</f>
        <v>0</v>
      </c>
      <c r="CJ86">
        <f>'[2]Tab L Summary'!$B5</f>
        <v>3264</v>
      </c>
      <c r="CK86">
        <f>'[2]Tab L Summary'!$D5</f>
        <v>1776</v>
      </c>
      <c r="CL86">
        <f>'[2]Tab L Summary'!$F5</f>
        <v>5072</v>
      </c>
      <c r="CM86">
        <f>'[2]Tab L Summary'!$H5</f>
        <v>96</v>
      </c>
      <c r="CN86">
        <f>'[2]Tab L Summary'!$J5</f>
        <v>672</v>
      </c>
      <c r="CO86" s="2">
        <f t="shared" ref="CO86:CO149" si="71">SUM(CJ75:CJ86)</f>
        <v>33988</v>
      </c>
      <c r="CP86" s="2">
        <f t="shared" ref="CP86:CP149" si="72">SUM(CK75:CK86)</f>
        <v>48984</v>
      </c>
      <c r="CQ86" s="2">
        <f t="shared" ref="CQ86:CQ149" si="73">SUM(CL75:CL86)</f>
        <v>85244</v>
      </c>
      <c r="CR86" s="2">
        <f t="shared" ref="CR86:CR149" si="74">SUM(CM75:CM86)</f>
        <v>1392</v>
      </c>
      <c r="CS86" s="2">
        <f t="shared" ref="CS86:CS149" si="75">SUM(CN75:CN86)</f>
        <v>11596</v>
      </c>
      <c r="CT86">
        <f ca="1">SUM(OFFSET($B86,-($B86-1),MATCH(CT$6,$7:$7,)-1,1,1):OFFSET($B86,0,MATCH(CT$6,$7:$7,)-1,1,1))</f>
        <v>4816</v>
      </c>
      <c r="CU86">
        <f ca="1">SUM(OFFSET($B86,-($B86-1),MATCH(CU$6,$7:$7,)-1,1,1):OFFSET($B86,0,MATCH(CU$6,$7:$7,)-1,1,1))</f>
        <v>12432</v>
      </c>
      <c r="CV86">
        <f ca="1">SUM(OFFSET($B86,-($B86-1),MATCH(CV$6,$7:$7,)-1,1,1):OFFSET($B86,0,MATCH(CV$6,$7:$7,)-1,1,1))</f>
        <v>288</v>
      </c>
      <c r="CW86">
        <f ca="1">SUM(OFFSET($B86,-($B86-1),MATCH(CW$6,$7:$7,)-1,1,1):OFFSET($B86,0,MATCH(CW$6,$7:$7,)-1,1,1))</f>
        <v>1312</v>
      </c>
      <c r="CX86">
        <f ca="1">SUM(OFFSET($B86,-($B86-1),MATCH(CX$6,$7:$7,)-1,1,1):OFFSET($B86,0,MATCH(CX$6,$7:$7,)-1,1,1))</f>
        <v>67892</v>
      </c>
    </row>
    <row r="87" spans="2:102">
      <c r="B87" s="38">
        <f t="shared" si="29"/>
        <v>3</v>
      </c>
      <c r="C87" s="37">
        <v>41061</v>
      </c>
      <c r="D87" s="156">
        <f>'[2]Summary Passenger'!$B9</f>
        <v>50991</v>
      </c>
      <c r="E87" s="155">
        <f>'[2]Summary Passenger'!$F9</f>
        <v>425</v>
      </c>
      <c r="F87" s="155">
        <f>'[2]Summary Passenger'!$J9</f>
        <v>72696</v>
      </c>
      <c r="G87" s="155">
        <f t="shared" si="65"/>
        <v>733180</v>
      </c>
      <c r="H87" s="155">
        <f t="shared" si="66"/>
        <v>3544</v>
      </c>
      <c r="I87" s="155">
        <f t="shared" si="67"/>
        <v>987980</v>
      </c>
      <c r="J87" s="155">
        <f ca="1">SUM(OFFSET($B87,-($B87-1),MATCH(J$6,$7:$7,)-1,1,1):OFFSET($B87,0,MATCH(J$6,$7:$7,)-1,1,1))</f>
        <v>1323</v>
      </c>
      <c r="K87" s="155">
        <f ca="1">SUM(OFFSET($B87,-($B87-1),MATCH(K$6,$7:$7,)-1,1,1):OFFSET($B87,0,MATCH(K$6,$7:$7,)-1,1,1))</f>
        <v>226272</v>
      </c>
      <c r="L87" s="155">
        <f ca="1">SUM(OFFSET($B87,-($B87-1),MATCH(L$6,$7:$7,)-1,1,1):OFFSET($B87,0,MATCH(L$6,$7:$7,)-1,1,1))</f>
        <v>2178128</v>
      </c>
      <c r="M87" s="31">
        <f>'[2]Summary Passenger'!$D9</f>
        <v>350884</v>
      </c>
      <c r="N87" s="41">
        <f>'[2]Summary Passenger'!$H9</f>
        <v>6423</v>
      </c>
      <c r="O87" s="41">
        <f>'[2]Summary Passenger'!$L9</f>
        <v>460003</v>
      </c>
      <c r="P87">
        <f t="shared" si="68"/>
        <v>4497961</v>
      </c>
      <c r="Q87">
        <f t="shared" si="69"/>
        <v>52279</v>
      </c>
      <c r="R87">
        <f t="shared" si="70"/>
        <v>5673947</v>
      </c>
      <c r="S87">
        <f ca="1">SUM(OFFSET($B87,-($B87-1),MATCH(S$6,$7:$7,)-1,1,1):OFFSET($B87,0,MATCH(S$6,$7:$7,)-1,1,1))</f>
        <v>20177</v>
      </c>
      <c r="T87">
        <f ca="1">SUM(OFFSET($B87,-($B87-1),MATCH(T$6,$7:$7,)-1,1,1):OFFSET($B87,0,MATCH(T$6,$7:$7,)-1,1,1))</f>
        <v>1441217</v>
      </c>
      <c r="U87">
        <f ca="1">SUM(OFFSET($B87,-($B87-1),MATCH(U$6,$7:$7,)-1,1,1):OFFSET($B87,0,MATCH(U$6,$7:$7,)-1,1,1))</f>
        <v>13460890</v>
      </c>
      <c r="V87" s="31">
        <f>'[2]Tab K Summary'!$B6</f>
        <v>526</v>
      </c>
      <c r="W87" s="41">
        <f>'[2]Tab K Summary'!$D6</f>
        <v>9179</v>
      </c>
      <c r="X87" s="41">
        <f>'[2]Tab K Summary'!$F6</f>
        <v>717</v>
      </c>
      <c r="Y87" s="41">
        <f>'[2]Tab K Summary'!$H6</f>
        <v>13348</v>
      </c>
      <c r="Z87" s="41">
        <f>'[2]Tab K Summary'!$J6</f>
        <v>479</v>
      </c>
      <c r="AA87" s="41">
        <f>'[2]Tab K Summary'!$L6</f>
        <v>65</v>
      </c>
      <c r="AB87" s="41">
        <f>'[2]Tab K Summary'!$N6</f>
        <v>393</v>
      </c>
      <c r="AC87">
        <v>271</v>
      </c>
      <c r="AD87">
        <v>298</v>
      </c>
      <c r="AE87">
        <v>5</v>
      </c>
      <c r="AF87">
        <v>574</v>
      </c>
      <c r="AG87">
        <v>752</v>
      </c>
      <c r="AH87">
        <v>68</v>
      </c>
      <c r="AI87">
        <v>820</v>
      </c>
      <c r="AJ87">
        <v>393</v>
      </c>
      <c r="AK87">
        <v>16</v>
      </c>
      <c r="AL87">
        <v>0</v>
      </c>
      <c r="AM87">
        <v>409</v>
      </c>
      <c r="AN87">
        <v>18</v>
      </c>
      <c r="AO87">
        <v>94</v>
      </c>
      <c r="AP87" s="41">
        <v>22626</v>
      </c>
      <c r="AQ87" s="41"/>
      <c r="AR87" s="2">
        <f t="shared" si="58"/>
        <v>5931</v>
      </c>
      <c r="AS87" s="2">
        <f t="shared" si="59"/>
        <v>140899</v>
      </c>
      <c r="AT87" s="2">
        <f t="shared" si="60"/>
        <v>18178</v>
      </c>
      <c r="AU87" s="2">
        <f t="shared" si="61"/>
        <v>180208</v>
      </c>
      <c r="AV87" s="2">
        <f t="shared" si="62"/>
        <v>11154</v>
      </c>
      <c r="AW87" s="2">
        <f t="shared" si="63"/>
        <v>418</v>
      </c>
      <c r="AX87" s="2">
        <f t="shared" si="64"/>
        <v>6647</v>
      </c>
      <c r="AY87" s="2">
        <f t="shared" si="43"/>
        <v>3477</v>
      </c>
      <c r="AZ87" s="2">
        <f t="shared" si="44"/>
        <v>3336</v>
      </c>
      <c r="BA87" s="2">
        <f t="shared" si="45"/>
        <v>487</v>
      </c>
      <c r="BB87" s="2">
        <f t="shared" si="46"/>
        <v>7300</v>
      </c>
      <c r="BC87" s="2">
        <f t="shared" si="47"/>
        <v>18743</v>
      </c>
      <c r="BD87" s="2">
        <f t="shared" si="48"/>
        <v>1491</v>
      </c>
      <c r="BE87" s="2">
        <f t="shared" si="49"/>
        <v>20234</v>
      </c>
      <c r="BF87" s="2">
        <f t="shared" si="50"/>
        <v>6515</v>
      </c>
      <c r="BG87" s="2">
        <f t="shared" si="51"/>
        <v>453</v>
      </c>
      <c r="BH87" s="2">
        <f t="shared" si="52"/>
        <v>50</v>
      </c>
      <c r="BI87" s="2">
        <f t="shared" si="53"/>
        <v>7018</v>
      </c>
      <c r="BJ87" s="2">
        <f t="shared" si="54"/>
        <v>640</v>
      </c>
      <c r="BK87" s="2">
        <f t="shared" si="55"/>
        <v>3928</v>
      </c>
      <c r="BL87" s="2">
        <f t="shared" si="56"/>
        <v>322007</v>
      </c>
      <c r="BM87" s="2"/>
      <c r="BN87">
        <f ca="1">SUM(OFFSET($B87,-($B87-1),MATCH(BN$6,$7:$7,)-1,1,1):OFFSET($B87,0,MATCH(BN$6,$7:$7,)-1,1,1))</f>
        <v>28859</v>
      </c>
      <c r="BO87">
        <f ca="1">SUM(OFFSET($B87,-($B87-1),MATCH(BO$6,$7:$7,)-1,1,1):OFFSET($B87,0,MATCH(BO$6,$7:$7,)-1,1,1))</f>
        <v>2468</v>
      </c>
      <c r="BP87">
        <f ca="1">SUM(OFFSET($B87,-($B87-1),MATCH(BP$6,$7:$7,)-1,1,1):OFFSET($B87,0,MATCH(BP$6,$7:$7,)-1,1,1))</f>
        <v>42688</v>
      </c>
      <c r="BQ87">
        <f ca="1">SUM(OFFSET($B87,-($B87-1),MATCH(BQ$6,$7:$7,)-1,1,1):OFFSET($B87,0,MATCH(BQ$6,$7:$7,)-1,1,1))</f>
        <v>1769</v>
      </c>
      <c r="BR87">
        <f ca="1">SUM(OFFSET($B87,-($B87-1),MATCH(BR$6,$7:$7,)-1,1,1):OFFSET($B87,0,MATCH(BR$6,$7:$7,)-1,1,1))</f>
        <v>81</v>
      </c>
      <c r="BS87">
        <f ca="1">SUM(OFFSET($B87,-($B87-1),MATCH(BS$6,$7:$7,)-1,1,1):OFFSET($B87,0,MATCH(BS$6,$7:$7,)-1,1,1))</f>
        <v>1364</v>
      </c>
      <c r="BT87">
        <f ca="1">SUM(OFFSET($B87,-($B87-1),MATCH(BT$6,$7:$7,)-1,1,1):OFFSET($B87,0,MATCH(BT$6,$7:$7,)-1,1,1))</f>
        <v>724</v>
      </c>
      <c r="BU87">
        <f ca="1">SUM(OFFSET($B87,-($B87-1),MATCH(BU$6,$7:$7,)-1,1,1):OFFSET($B87,0,MATCH(BU$6,$7:$7,)-1,1,1))</f>
        <v>772</v>
      </c>
      <c r="BV87">
        <f ca="1">SUM(OFFSET($B87,-($B87-1),MATCH(BV$6,$7:$7,)-1,1,1):OFFSET($B87,0,MATCH(BV$6,$7:$7,)-1,1,1))</f>
        <v>46</v>
      </c>
      <c r="BW87">
        <f ca="1">SUM(OFFSET($B87,-($B87-1),MATCH(BW$6,$7:$7,)-1,1,1):OFFSET($B87,0,MATCH(BW$6,$7:$7,)-1,1,1))</f>
        <v>1542</v>
      </c>
      <c r="BX87">
        <f ca="1">SUM(OFFSET($B87,-($B87-1),MATCH(BX$6,$7:$7,)-1,1,1):OFFSET($B87,0,MATCH(BX$6,$7:$7,)-1,1,1))</f>
        <v>2567</v>
      </c>
      <c r="BY87">
        <f ca="1">SUM(OFFSET($B87,-($B87-1),MATCH(BY$6,$7:$7,)-1,1,1):OFFSET($B87,0,MATCH(BY$6,$7:$7,)-1,1,1))</f>
        <v>264</v>
      </c>
      <c r="BZ87">
        <f ca="1">SUM(OFFSET($B87,-($B87-1),MATCH(BZ$6,$7:$7,)-1,1,1):OFFSET($B87,0,MATCH(BZ$6,$7:$7,)-1,1,1))</f>
        <v>2831</v>
      </c>
      <c r="CA87">
        <f ca="1">SUM(OFFSET($B87,-($B87-1),MATCH(CA$6,$7:$7,)-1,1,1):OFFSET($B87,0,MATCH(CA$6,$7:$7,)-1,1,1))</f>
        <v>1364</v>
      </c>
      <c r="CB87">
        <f ca="1">SUM(OFFSET($B87,-($B87-1),MATCH(CB$6,$7:$7,)-1,1,1):OFFSET($B87,0,MATCH(CB$6,$7:$7,)-1,1,1))</f>
        <v>48</v>
      </c>
      <c r="CC87">
        <f ca="1">SUM(OFFSET($B87,-($B87-1),MATCH(CC$6,$7:$7,)-1,1,1):OFFSET($B87,0,MATCH(CC$6,$7:$7,)-1,1,1))</f>
        <v>0</v>
      </c>
      <c r="CD87">
        <f ca="1">SUM(OFFSET($B87,-($B87-1),MATCH(CD$6,$7:$7,)-1,1,1):OFFSET($B87,0,MATCH(CD$6,$7:$7,)-1,1,1))</f>
        <v>1412</v>
      </c>
      <c r="CE87">
        <f ca="1">SUM(OFFSET($B87,-($B87-1),MATCH(CE$6,$7:$7,)-1,1,1):OFFSET($B87,0,MATCH(CE$6,$7:$7,)-1,1,1))</f>
        <v>186</v>
      </c>
      <c r="CF87">
        <f ca="1">SUM(OFFSET($B87,-($B87-1),MATCH(CF$6,$7:$7,)-1,1,1):OFFSET($B87,0,MATCH(CF$6,$7:$7,)-1,1,1))</f>
        <v>298</v>
      </c>
      <c r="CG87">
        <f ca="1">SUM(OFFSET($B87,-($B87-1),MATCH(CG$6,$7:$7,)-1,1,1):OFFSET($B87,0,MATCH(CG$6,$7:$7,)-1,1,1))</f>
        <v>71744</v>
      </c>
      <c r="CH87">
        <f ca="1">SUM(OFFSET($B87,-($B87-1),MATCH(CH$6,$7:$7,)-1,1,1):OFFSET($B87,0,MATCH(CH$6,$7:$7,)-1,1,1))</f>
        <v>0</v>
      </c>
      <c r="CJ87">
        <f>'[2]Tab L Summary'!$B6</f>
        <v>2704</v>
      </c>
      <c r="CK87">
        <f>'[2]Tab L Summary'!$D6</f>
        <v>2048</v>
      </c>
      <c r="CL87">
        <f>'[2]Tab L Summary'!$F6</f>
        <v>5792</v>
      </c>
      <c r="CM87">
        <f>'[2]Tab L Summary'!$H6</f>
        <v>256</v>
      </c>
      <c r="CN87">
        <f>'[2]Tab L Summary'!$J6</f>
        <v>656</v>
      </c>
      <c r="CO87" s="2">
        <f t="shared" si="71"/>
        <v>34832</v>
      </c>
      <c r="CP87" s="2">
        <f t="shared" si="72"/>
        <v>49312</v>
      </c>
      <c r="CQ87" s="2">
        <f t="shared" si="73"/>
        <v>86736</v>
      </c>
      <c r="CR87" s="2">
        <f t="shared" si="74"/>
        <v>1648</v>
      </c>
      <c r="CS87" s="2">
        <f t="shared" si="75"/>
        <v>11216</v>
      </c>
      <c r="CT87">
        <f ca="1">SUM(OFFSET($B87,-($B87-1),MATCH(CT$6,$7:$7,)-1,1,1):OFFSET($B87,0,MATCH(CT$6,$7:$7,)-1,1,1))</f>
        <v>6864</v>
      </c>
      <c r="CU87">
        <f ca="1">SUM(OFFSET($B87,-($B87-1),MATCH(CU$6,$7:$7,)-1,1,1):OFFSET($B87,0,MATCH(CU$6,$7:$7,)-1,1,1))</f>
        <v>18224</v>
      </c>
      <c r="CV87">
        <f ca="1">SUM(OFFSET($B87,-($B87-1),MATCH(CV$6,$7:$7,)-1,1,1):OFFSET($B87,0,MATCH(CV$6,$7:$7,)-1,1,1))</f>
        <v>544</v>
      </c>
      <c r="CW87">
        <f ca="1">SUM(OFFSET($B87,-($B87-1),MATCH(CW$6,$7:$7,)-1,1,1):OFFSET($B87,0,MATCH(CW$6,$7:$7,)-1,1,1))</f>
        <v>1968</v>
      </c>
      <c r="CX87">
        <f ca="1">SUM(OFFSET($B87,-($B87-1),MATCH(CX$6,$7:$7,)-1,1,1):OFFSET($B87,0,MATCH(CX$6,$7:$7,)-1,1,1))</f>
        <v>102724</v>
      </c>
    </row>
    <row r="88" spans="2:102">
      <c r="B88" s="38">
        <f t="shared" si="29"/>
        <v>4</v>
      </c>
      <c r="C88" s="37">
        <v>41091</v>
      </c>
      <c r="D88" s="156">
        <f>'[2]Summary Passenger'!$B10</f>
        <v>59579</v>
      </c>
      <c r="E88" s="155">
        <f>'[2]Summary Passenger'!$F10</f>
        <v>511</v>
      </c>
      <c r="F88" s="155">
        <f>'[2]Summary Passenger'!$J10</f>
        <v>87528</v>
      </c>
      <c r="G88" s="155">
        <f t="shared" si="65"/>
        <v>735733</v>
      </c>
      <c r="H88" s="155">
        <f t="shared" si="66"/>
        <v>3820</v>
      </c>
      <c r="I88" s="155">
        <f t="shared" si="67"/>
        <v>995228</v>
      </c>
      <c r="J88" s="155">
        <f ca="1">SUM(OFFSET($B88,-($B88-1),MATCH(J$6,$7:$7,)-1,1,1):OFFSET($B88,0,MATCH(J$6,$7:$7,)-1,1,1))</f>
        <v>1834</v>
      </c>
      <c r="K88" s="155">
        <f ca="1">SUM(OFFSET($B88,-($B88-1),MATCH(K$6,$7:$7,)-1,1,1):OFFSET($B88,0,MATCH(K$6,$7:$7,)-1,1,1))</f>
        <v>313800</v>
      </c>
      <c r="L88" s="155">
        <f ca="1">SUM(OFFSET($B88,-($B88-1),MATCH(L$6,$7:$7,)-1,1,1):OFFSET($B88,0,MATCH(L$6,$7:$7,)-1,1,1))</f>
        <v>2913861</v>
      </c>
      <c r="M88" s="31">
        <f>'[2]Summary Passenger'!$D10</f>
        <v>377604</v>
      </c>
      <c r="N88" s="41">
        <f>'[2]Summary Passenger'!$H10</f>
        <v>6898</v>
      </c>
      <c r="O88" s="41">
        <f>'[2]Summary Passenger'!$L10</f>
        <v>499412</v>
      </c>
      <c r="P88">
        <f t="shared" si="68"/>
        <v>4491999</v>
      </c>
      <c r="Q88">
        <f t="shared" si="69"/>
        <v>55607</v>
      </c>
      <c r="R88">
        <f t="shared" si="70"/>
        <v>5694780</v>
      </c>
      <c r="S88">
        <f ca="1">SUM(OFFSET($B88,-($B88-1),MATCH(S$6,$7:$7,)-1,1,1):OFFSET($B88,0,MATCH(S$6,$7:$7,)-1,1,1))</f>
        <v>27075</v>
      </c>
      <c r="T88">
        <f ca="1">SUM(OFFSET($B88,-($B88-1),MATCH(T$6,$7:$7,)-1,1,1):OFFSET($B88,0,MATCH(T$6,$7:$7,)-1,1,1))</f>
        <v>1940629</v>
      </c>
      <c r="U88">
        <f ca="1">SUM(OFFSET($B88,-($B88-1),MATCH(U$6,$7:$7,)-1,1,1):OFFSET($B88,0,MATCH(U$6,$7:$7,)-1,1,1))</f>
        <v>17952889</v>
      </c>
      <c r="V88" s="31">
        <f>'[2]Tab K Summary'!$B7</f>
        <v>489</v>
      </c>
      <c r="W88" s="41">
        <f>'[2]Tab K Summary'!$D7</f>
        <v>8587</v>
      </c>
      <c r="X88" s="41">
        <f>'[2]Tab K Summary'!$F7</f>
        <v>659</v>
      </c>
      <c r="Y88" s="41">
        <f>'[2]Tab K Summary'!$H7</f>
        <v>19232</v>
      </c>
      <c r="Z88" s="41">
        <f>'[2]Tab K Summary'!$J7</f>
        <v>657</v>
      </c>
      <c r="AA88" s="41">
        <f>'[2]Tab K Summary'!$L7</f>
        <v>66</v>
      </c>
      <c r="AB88" s="41">
        <f>'[2]Tab K Summary'!$N7</f>
        <v>442</v>
      </c>
      <c r="AC88">
        <v>414</v>
      </c>
      <c r="AD88">
        <v>247</v>
      </c>
      <c r="AE88">
        <v>8</v>
      </c>
      <c r="AF88">
        <v>669</v>
      </c>
      <c r="AG88">
        <v>706</v>
      </c>
      <c r="AH88">
        <v>123</v>
      </c>
      <c r="AI88">
        <v>829</v>
      </c>
      <c r="AJ88">
        <v>426</v>
      </c>
      <c r="AK88">
        <v>16</v>
      </c>
      <c r="AL88">
        <v>0</v>
      </c>
      <c r="AM88">
        <v>442</v>
      </c>
      <c r="AN88">
        <v>71</v>
      </c>
      <c r="AO88">
        <v>53</v>
      </c>
      <c r="AP88" s="41">
        <v>27921</v>
      </c>
      <c r="AR88" s="2">
        <f t="shared" si="58"/>
        <v>6014</v>
      </c>
      <c r="AS88" s="2">
        <f t="shared" si="59"/>
        <v>141153</v>
      </c>
      <c r="AT88" s="2">
        <f t="shared" si="60"/>
        <v>18066</v>
      </c>
      <c r="AU88" s="2">
        <f t="shared" si="61"/>
        <v>182158</v>
      </c>
      <c r="AV88" s="2">
        <f t="shared" si="62"/>
        <v>11175</v>
      </c>
      <c r="AW88" s="2">
        <f t="shared" si="63"/>
        <v>449</v>
      </c>
      <c r="AX88" s="2">
        <f t="shared" si="64"/>
        <v>6678</v>
      </c>
      <c r="AY88" s="2">
        <f t="shared" si="43"/>
        <v>3603</v>
      </c>
      <c r="AZ88" s="2">
        <f t="shared" si="44"/>
        <v>3364</v>
      </c>
      <c r="BA88" s="2">
        <f t="shared" si="45"/>
        <v>459</v>
      </c>
      <c r="BB88" s="2">
        <f t="shared" si="46"/>
        <v>7426</v>
      </c>
      <c r="BC88" s="2">
        <f t="shared" si="47"/>
        <v>18630</v>
      </c>
      <c r="BD88" s="2">
        <f t="shared" si="48"/>
        <v>1514</v>
      </c>
      <c r="BE88" s="2">
        <f t="shared" si="49"/>
        <v>20144</v>
      </c>
      <c r="BF88" s="2">
        <f t="shared" si="50"/>
        <v>6530</v>
      </c>
      <c r="BG88" s="2">
        <f t="shared" si="51"/>
        <v>469</v>
      </c>
      <c r="BH88" s="2">
        <f t="shared" si="52"/>
        <v>50</v>
      </c>
      <c r="BI88" s="2">
        <f t="shared" si="53"/>
        <v>7049</v>
      </c>
      <c r="BJ88" s="2">
        <f t="shared" si="54"/>
        <v>669</v>
      </c>
      <c r="BK88" s="2">
        <f t="shared" si="55"/>
        <v>3813</v>
      </c>
      <c r="BL88" s="2">
        <f t="shared" si="56"/>
        <v>324228</v>
      </c>
      <c r="BM88" s="2"/>
      <c r="BN88">
        <f ca="1">SUM(OFFSET($B88,-($B88-1),MATCH(BN$6,$7:$7,)-1,1,1):OFFSET($B88,0,MATCH(BN$6,$7:$7,)-1,1,1))</f>
        <v>37446</v>
      </c>
      <c r="BO88">
        <f ca="1">SUM(OFFSET($B88,-($B88-1),MATCH(BO$6,$7:$7,)-1,1,1):OFFSET($B88,0,MATCH(BO$6,$7:$7,)-1,1,1))</f>
        <v>3127</v>
      </c>
      <c r="BP88">
        <f ca="1">SUM(OFFSET($B88,-($B88-1),MATCH(BP$6,$7:$7,)-1,1,1):OFFSET($B88,0,MATCH(BP$6,$7:$7,)-1,1,1))</f>
        <v>61920</v>
      </c>
      <c r="BQ88">
        <f ca="1">SUM(OFFSET($B88,-($B88-1),MATCH(BQ$6,$7:$7,)-1,1,1):OFFSET($B88,0,MATCH(BQ$6,$7:$7,)-1,1,1))</f>
        <v>2426</v>
      </c>
      <c r="BR88">
        <f ca="1">SUM(OFFSET($B88,-($B88-1),MATCH(BR$6,$7:$7,)-1,1,1):OFFSET($B88,0,MATCH(BR$6,$7:$7,)-1,1,1))</f>
        <v>147</v>
      </c>
      <c r="BS88">
        <f ca="1">SUM(OFFSET($B88,-($B88-1),MATCH(BS$6,$7:$7,)-1,1,1):OFFSET($B88,0,MATCH(BS$6,$7:$7,)-1,1,1))</f>
        <v>1806</v>
      </c>
      <c r="BT88">
        <f ca="1">SUM(OFFSET($B88,-($B88-1),MATCH(BT$6,$7:$7,)-1,1,1):OFFSET($B88,0,MATCH(BT$6,$7:$7,)-1,1,1))</f>
        <v>1138</v>
      </c>
      <c r="BU88">
        <f ca="1">SUM(OFFSET($B88,-($B88-1),MATCH(BU$6,$7:$7,)-1,1,1):OFFSET($B88,0,MATCH(BU$6,$7:$7,)-1,1,1))</f>
        <v>1019</v>
      </c>
      <c r="BV88">
        <f ca="1">SUM(OFFSET($B88,-($B88-1),MATCH(BV$6,$7:$7,)-1,1,1):OFFSET($B88,0,MATCH(BV$6,$7:$7,)-1,1,1))</f>
        <v>54</v>
      </c>
      <c r="BW88">
        <f ca="1">SUM(OFFSET($B88,-($B88-1),MATCH(BW$6,$7:$7,)-1,1,1):OFFSET($B88,0,MATCH(BW$6,$7:$7,)-1,1,1))</f>
        <v>2211</v>
      </c>
      <c r="BX88">
        <f ca="1">SUM(OFFSET($B88,-($B88-1),MATCH(BX$6,$7:$7,)-1,1,1):OFFSET($B88,0,MATCH(BX$6,$7:$7,)-1,1,1))</f>
        <v>3273</v>
      </c>
      <c r="BY88">
        <f ca="1">SUM(OFFSET($B88,-($B88-1),MATCH(BY$6,$7:$7,)-1,1,1):OFFSET($B88,0,MATCH(BY$6,$7:$7,)-1,1,1))</f>
        <v>387</v>
      </c>
      <c r="BZ88">
        <f ca="1">SUM(OFFSET($B88,-($B88-1),MATCH(BZ$6,$7:$7,)-1,1,1):OFFSET($B88,0,MATCH(BZ$6,$7:$7,)-1,1,1))</f>
        <v>3660</v>
      </c>
      <c r="CA88">
        <f ca="1">SUM(OFFSET($B88,-($B88-1),MATCH(CA$6,$7:$7,)-1,1,1):OFFSET($B88,0,MATCH(CA$6,$7:$7,)-1,1,1))</f>
        <v>1790</v>
      </c>
      <c r="CB88">
        <f ca="1">SUM(OFFSET($B88,-($B88-1),MATCH(CB$6,$7:$7,)-1,1,1):OFFSET($B88,0,MATCH(CB$6,$7:$7,)-1,1,1))</f>
        <v>64</v>
      </c>
      <c r="CC88">
        <f ca="1">SUM(OFFSET($B88,-($B88-1),MATCH(CC$6,$7:$7,)-1,1,1):OFFSET($B88,0,MATCH(CC$6,$7:$7,)-1,1,1))</f>
        <v>0</v>
      </c>
      <c r="CD88">
        <f ca="1">SUM(OFFSET($B88,-($B88-1),MATCH(CD$6,$7:$7,)-1,1,1):OFFSET($B88,0,MATCH(CD$6,$7:$7,)-1,1,1))</f>
        <v>1854</v>
      </c>
      <c r="CE88">
        <f ca="1">SUM(OFFSET($B88,-($B88-1),MATCH(CE$6,$7:$7,)-1,1,1):OFFSET($B88,0,MATCH(CE$6,$7:$7,)-1,1,1))</f>
        <v>257</v>
      </c>
      <c r="CF88">
        <f ca="1">SUM(OFFSET($B88,-($B88-1),MATCH(CF$6,$7:$7,)-1,1,1):OFFSET($B88,0,MATCH(CF$6,$7:$7,)-1,1,1))</f>
        <v>351</v>
      </c>
      <c r="CG88">
        <f ca="1">SUM(OFFSET($B88,-($B88-1),MATCH(CG$6,$7:$7,)-1,1,1):OFFSET($B88,0,MATCH(CG$6,$7:$7,)-1,1,1))</f>
        <v>99665</v>
      </c>
      <c r="CH88">
        <f ca="1">SUM(OFFSET($B88,-($B88-1),MATCH(CH$6,$7:$7,)-1,1,1):OFFSET($B88,0,MATCH(CH$6,$7:$7,)-1,1,1))</f>
        <v>0</v>
      </c>
      <c r="CJ88">
        <f>'[2]Tab L Summary'!$B7</f>
        <v>2784</v>
      </c>
      <c r="CK88">
        <f>'[2]Tab L Summary'!$D7</f>
        <v>1920</v>
      </c>
      <c r="CL88">
        <f>'[2]Tab L Summary'!$F7</f>
        <v>5280</v>
      </c>
      <c r="CM88">
        <f>'[2]Tab L Summary'!$H7</f>
        <v>240</v>
      </c>
      <c r="CN88">
        <f>'[2]Tab L Summary'!$J7</f>
        <v>640</v>
      </c>
      <c r="CO88" s="2">
        <f t="shared" si="71"/>
        <v>34976</v>
      </c>
      <c r="CP88" s="2">
        <f t="shared" si="72"/>
        <v>49088</v>
      </c>
      <c r="CQ88" s="2">
        <f t="shared" si="73"/>
        <v>86992</v>
      </c>
      <c r="CR88" s="2">
        <f t="shared" si="74"/>
        <v>1728</v>
      </c>
      <c r="CS88" s="2">
        <f t="shared" si="75"/>
        <v>11264</v>
      </c>
      <c r="CT88">
        <f ca="1">SUM(OFFSET($B88,-($B88-1),MATCH(CT$6,$7:$7,)-1,1,1):OFFSET($B88,0,MATCH(CT$6,$7:$7,)-1,1,1))</f>
        <v>8784</v>
      </c>
      <c r="CU88">
        <f ca="1">SUM(OFFSET($B88,-($B88-1),MATCH(CU$6,$7:$7,)-1,1,1):OFFSET($B88,0,MATCH(CU$6,$7:$7,)-1,1,1))</f>
        <v>23504</v>
      </c>
      <c r="CV88">
        <f ca="1">SUM(OFFSET($B88,-($B88-1),MATCH(CV$6,$7:$7,)-1,1,1):OFFSET($B88,0,MATCH(CV$6,$7:$7,)-1,1,1))</f>
        <v>784</v>
      </c>
      <c r="CW88">
        <f ca="1">SUM(OFFSET($B88,-($B88-1),MATCH(CW$6,$7:$7,)-1,1,1):OFFSET($B88,0,MATCH(CW$6,$7:$7,)-1,1,1))</f>
        <v>2608</v>
      </c>
      <c r="CX88">
        <f ca="1">SUM(OFFSET($B88,-($B88-1),MATCH(CX$6,$7:$7,)-1,1,1):OFFSET($B88,0,MATCH(CX$6,$7:$7,)-1,1,1))</f>
        <v>137700</v>
      </c>
    </row>
    <row r="89" spans="2:102">
      <c r="B89" s="38">
        <f t="shared" si="29"/>
        <v>5</v>
      </c>
      <c r="C89" s="37">
        <v>41122</v>
      </c>
      <c r="D89" s="156">
        <f>'[2]Summary Passenger'!$B11</f>
        <v>53232</v>
      </c>
      <c r="E89" s="155">
        <f>'[2]Summary Passenger'!$F11</f>
        <v>488</v>
      </c>
      <c r="F89" s="155">
        <f>'[2]Summary Passenger'!$J11</f>
        <v>83448</v>
      </c>
      <c r="G89" s="155">
        <f t="shared" si="65"/>
        <v>733552</v>
      </c>
      <c r="H89" s="155">
        <f t="shared" si="66"/>
        <v>4075</v>
      </c>
      <c r="I89" s="155">
        <f t="shared" si="67"/>
        <v>997556</v>
      </c>
      <c r="J89" s="155">
        <f ca="1">SUM(OFFSET($B89,-($B89-1),MATCH(J$6,$7:$7,)-1,1,1):OFFSET($B89,0,MATCH(J$6,$7:$7,)-1,1,1))</f>
        <v>2322</v>
      </c>
      <c r="K89" s="155">
        <f ca="1">SUM(OFFSET($B89,-($B89-1),MATCH(K$6,$7:$7,)-1,1,1):OFFSET($B89,0,MATCH(K$6,$7:$7,)-1,1,1))</f>
        <v>397248</v>
      </c>
      <c r="L89" s="155">
        <f ca="1">SUM(OFFSET($B89,-($B89-1),MATCH(L$6,$7:$7,)-1,1,1):OFFSET($B89,0,MATCH(L$6,$7:$7,)-1,1,1))</f>
        <v>3647413</v>
      </c>
      <c r="M89" s="31">
        <f>'[2]Summary Passenger'!$D11</f>
        <v>372138</v>
      </c>
      <c r="N89" s="41">
        <f>'[2]Summary Passenger'!$H11</f>
        <v>6396</v>
      </c>
      <c r="O89" s="41">
        <f>'[2]Summary Passenger'!$L11</f>
        <v>481396</v>
      </c>
      <c r="P89">
        <f t="shared" si="68"/>
        <v>4475967</v>
      </c>
      <c r="Q89">
        <f t="shared" si="69"/>
        <v>58321</v>
      </c>
      <c r="R89">
        <f t="shared" si="70"/>
        <v>5690897</v>
      </c>
      <c r="S89">
        <f ca="1">SUM(OFFSET($B89,-($B89-1),MATCH(S$6,$7:$7,)-1,1,1):OFFSET($B89,0,MATCH(S$6,$7:$7,)-1,1,1))</f>
        <v>33471</v>
      </c>
      <c r="T89">
        <f ca="1">SUM(OFFSET($B89,-($B89-1),MATCH(T$6,$7:$7,)-1,1,1):OFFSET($B89,0,MATCH(T$6,$7:$7,)-1,1,1))</f>
        <v>2422025</v>
      </c>
      <c r="U89">
        <f ca="1">SUM(OFFSET($B89,-($B89-1),MATCH(U$6,$7:$7,)-1,1,1):OFFSET($B89,0,MATCH(U$6,$7:$7,)-1,1,1))</f>
        <v>22428856</v>
      </c>
      <c r="V89" s="31">
        <f>'[2]Tab K Summary'!$B8</f>
        <v>531</v>
      </c>
      <c r="W89" s="41">
        <f>'[2]Tab K Summary'!$D8</f>
        <v>8630</v>
      </c>
      <c r="X89" s="41">
        <f>'[2]Tab K Summary'!$F8</f>
        <v>640</v>
      </c>
      <c r="Y89" s="41">
        <f>'[2]Tab K Summary'!$H8</f>
        <v>15388</v>
      </c>
      <c r="Z89" s="41">
        <f>'[2]Tab K Summary'!$J8</f>
        <v>461</v>
      </c>
      <c r="AA89" s="41">
        <f>'[2]Tab K Summary'!$L8</f>
        <v>58</v>
      </c>
      <c r="AB89" s="41">
        <f>'[2]Tab K Summary'!$N8</f>
        <v>603</v>
      </c>
      <c r="AC89">
        <v>267</v>
      </c>
      <c r="AD89">
        <v>290</v>
      </c>
      <c r="AE89">
        <v>3</v>
      </c>
      <c r="AF89">
        <v>560</v>
      </c>
      <c r="AG89">
        <v>658</v>
      </c>
      <c r="AH89">
        <v>182</v>
      </c>
      <c r="AI89">
        <v>840</v>
      </c>
      <c r="AJ89">
        <v>603</v>
      </c>
      <c r="AK89">
        <v>17</v>
      </c>
      <c r="AL89">
        <v>0</v>
      </c>
      <c r="AM89">
        <v>620</v>
      </c>
      <c r="AN89">
        <v>75</v>
      </c>
      <c r="AO89">
        <v>56</v>
      </c>
      <c r="AP89" s="41">
        <v>24127</v>
      </c>
      <c r="AR89" s="2">
        <f t="shared" si="58"/>
        <v>6076</v>
      </c>
      <c r="AS89" s="2">
        <f t="shared" si="59"/>
        <v>140653</v>
      </c>
      <c r="AT89" s="2">
        <f t="shared" si="60"/>
        <v>17848</v>
      </c>
      <c r="AU89" s="2">
        <f t="shared" si="61"/>
        <v>181022</v>
      </c>
      <c r="AV89" s="2">
        <f t="shared" si="62"/>
        <v>11060</v>
      </c>
      <c r="AW89" s="2">
        <f t="shared" si="63"/>
        <v>408</v>
      </c>
      <c r="AX89" s="2">
        <f t="shared" si="64"/>
        <v>6970</v>
      </c>
      <c r="AY89" s="2">
        <f t="shared" si="43"/>
        <v>3644</v>
      </c>
      <c r="AZ89" s="2">
        <f t="shared" si="44"/>
        <v>3340</v>
      </c>
      <c r="BA89" s="2">
        <f t="shared" si="45"/>
        <v>425</v>
      </c>
      <c r="BB89" s="2">
        <f t="shared" si="46"/>
        <v>7409</v>
      </c>
      <c r="BC89" s="2">
        <f t="shared" si="47"/>
        <v>18414</v>
      </c>
      <c r="BD89" s="2">
        <f t="shared" si="48"/>
        <v>1614</v>
      </c>
      <c r="BE89" s="2">
        <f t="shared" si="49"/>
        <v>20028</v>
      </c>
      <c r="BF89" s="2">
        <f t="shared" si="50"/>
        <v>6822</v>
      </c>
      <c r="BG89" s="2">
        <f t="shared" si="51"/>
        <v>486</v>
      </c>
      <c r="BH89" s="2">
        <f t="shared" si="52"/>
        <v>50</v>
      </c>
      <c r="BI89" s="2">
        <f t="shared" si="53"/>
        <v>7358</v>
      </c>
      <c r="BJ89" s="2">
        <f t="shared" si="54"/>
        <v>642</v>
      </c>
      <c r="BK89" s="2">
        <f t="shared" si="55"/>
        <v>3752</v>
      </c>
      <c r="BL89" s="2">
        <f t="shared" si="56"/>
        <v>322551</v>
      </c>
      <c r="BM89" s="2"/>
      <c r="BN89">
        <f ca="1">SUM(OFFSET($B89,-($B89-1),MATCH(BN$6,$7:$7,)-1,1,1):OFFSET($B89,0,MATCH(BN$6,$7:$7,)-1,1,1))</f>
        <v>46076</v>
      </c>
      <c r="BO89">
        <f ca="1">SUM(OFFSET($B89,-($B89-1),MATCH(BO$6,$7:$7,)-1,1,1):OFFSET($B89,0,MATCH(BO$6,$7:$7,)-1,1,1))</f>
        <v>3767</v>
      </c>
      <c r="BP89">
        <f ca="1">SUM(OFFSET($B89,-($B89-1),MATCH(BP$6,$7:$7,)-1,1,1):OFFSET($B89,0,MATCH(BP$6,$7:$7,)-1,1,1))</f>
        <v>77308</v>
      </c>
      <c r="BQ89">
        <f ca="1">SUM(OFFSET($B89,-($B89-1),MATCH(BQ$6,$7:$7,)-1,1,1):OFFSET($B89,0,MATCH(BQ$6,$7:$7,)-1,1,1))</f>
        <v>2887</v>
      </c>
      <c r="BR89">
        <f ca="1">SUM(OFFSET($B89,-($B89-1),MATCH(BR$6,$7:$7,)-1,1,1):OFFSET($B89,0,MATCH(BR$6,$7:$7,)-1,1,1))</f>
        <v>205</v>
      </c>
      <c r="BS89">
        <f ca="1">SUM(OFFSET($B89,-($B89-1),MATCH(BS$6,$7:$7,)-1,1,1):OFFSET($B89,0,MATCH(BS$6,$7:$7,)-1,1,1))</f>
        <v>2409</v>
      </c>
      <c r="BT89">
        <f ca="1">SUM(OFFSET($B89,-($B89-1),MATCH(BT$6,$7:$7,)-1,1,1):OFFSET($B89,0,MATCH(BT$6,$7:$7,)-1,1,1))</f>
        <v>1405</v>
      </c>
      <c r="BU89">
        <f ca="1">SUM(OFFSET($B89,-($B89-1),MATCH(BU$6,$7:$7,)-1,1,1):OFFSET($B89,0,MATCH(BU$6,$7:$7,)-1,1,1))</f>
        <v>1309</v>
      </c>
      <c r="BV89">
        <f ca="1">SUM(OFFSET($B89,-($B89-1),MATCH(BV$6,$7:$7,)-1,1,1):OFFSET($B89,0,MATCH(BV$6,$7:$7,)-1,1,1))</f>
        <v>57</v>
      </c>
      <c r="BW89">
        <f ca="1">SUM(OFFSET($B89,-($B89-1),MATCH(BW$6,$7:$7,)-1,1,1):OFFSET($B89,0,MATCH(BW$6,$7:$7,)-1,1,1))</f>
        <v>2771</v>
      </c>
      <c r="BX89">
        <f ca="1">SUM(OFFSET($B89,-($B89-1),MATCH(BX$6,$7:$7,)-1,1,1):OFFSET($B89,0,MATCH(BX$6,$7:$7,)-1,1,1))</f>
        <v>3931</v>
      </c>
      <c r="BY89">
        <f ca="1">SUM(OFFSET($B89,-($B89-1),MATCH(BY$6,$7:$7,)-1,1,1):OFFSET($B89,0,MATCH(BY$6,$7:$7,)-1,1,1))</f>
        <v>569</v>
      </c>
      <c r="BZ89">
        <f ca="1">SUM(OFFSET($B89,-($B89-1),MATCH(BZ$6,$7:$7,)-1,1,1):OFFSET($B89,0,MATCH(BZ$6,$7:$7,)-1,1,1))</f>
        <v>4500</v>
      </c>
      <c r="CA89">
        <f ca="1">SUM(OFFSET($B89,-($B89-1),MATCH(CA$6,$7:$7,)-1,1,1):OFFSET($B89,0,MATCH(CA$6,$7:$7,)-1,1,1))</f>
        <v>2393</v>
      </c>
      <c r="CB89">
        <f ca="1">SUM(OFFSET($B89,-($B89-1),MATCH(CB$6,$7:$7,)-1,1,1):OFFSET($B89,0,MATCH(CB$6,$7:$7,)-1,1,1))</f>
        <v>81</v>
      </c>
      <c r="CC89">
        <f ca="1">SUM(OFFSET($B89,-($B89-1),MATCH(CC$6,$7:$7,)-1,1,1):OFFSET($B89,0,MATCH(CC$6,$7:$7,)-1,1,1))</f>
        <v>0</v>
      </c>
      <c r="CD89">
        <f ca="1">SUM(OFFSET($B89,-($B89-1),MATCH(CD$6,$7:$7,)-1,1,1):OFFSET($B89,0,MATCH(CD$6,$7:$7,)-1,1,1))</f>
        <v>2474</v>
      </c>
      <c r="CE89">
        <f ca="1">SUM(OFFSET($B89,-($B89-1),MATCH(CE$6,$7:$7,)-1,1,1):OFFSET($B89,0,MATCH(CE$6,$7:$7,)-1,1,1))</f>
        <v>332</v>
      </c>
      <c r="CF89">
        <f ca="1">SUM(OFFSET($B89,-($B89-1),MATCH(CF$6,$7:$7,)-1,1,1):OFFSET($B89,0,MATCH(CF$6,$7:$7,)-1,1,1))</f>
        <v>407</v>
      </c>
      <c r="CG89">
        <f ca="1">SUM(OFFSET($B89,-($B89-1),MATCH(CG$6,$7:$7,)-1,1,1):OFFSET($B89,0,MATCH(CG$6,$7:$7,)-1,1,1))</f>
        <v>123792</v>
      </c>
      <c r="CH89">
        <f ca="1">SUM(OFFSET($B89,-($B89-1),MATCH(CH$6,$7:$7,)-1,1,1):OFFSET($B89,0,MATCH(CH$6,$7:$7,)-1,1,1))</f>
        <v>0</v>
      </c>
      <c r="CJ89">
        <f>'[2]Tab L Summary'!$B8</f>
        <v>2912</v>
      </c>
      <c r="CK89">
        <f>'[2]Tab L Summary'!$D8</f>
        <v>2032</v>
      </c>
      <c r="CL89">
        <f>'[2]Tab L Summary'!$F8</f>
        <v>5312</v>
      </c>
      <c r="CM89">
        <f>'[2]Tab L Summary'!$H8</f>
        <v>48</v>
      </c>
      <c r="CN89">
        <f>'[2]Tab L Summary'!$J8</f>
        <v>576</v>
      </c>
      <c r="CO89" s="2">
        <f t="shared" si="71"/>
        <v>34544</v>
      </c>
      <c r="CP89" s="2">
        <f t="shared" si="72"/>
        <v>49248</v>
      </c>
      <c r="CQ89" s="2">
        <f t="shared" si="73"/>
        <v>86752</v>
      </c>
      <c r="CR89" s="2">
        <f t="shared" si="74"/>
        <v>1712</v>
      </c>
      <c r="CS89" s="2">
        <f t="shared" si="75"/>
        <v>11216</v>
      </c>
      <c r="CT89">
        <f ca="1">SUM(OFFSET($B89,-($B89-1),MATCH(CT$6,$7:$7,)-1,1,1):OFFSET($B89,0,MATCH(CT$6,$7:$7,)-1,1,1))</f>
        <v>10816</v>
      </c>
      <c r="CU89">
        <f ca="1">SUM(OFFSET($B89,-($B89-1),MATCH(CU$6,$7:$7,)-1,1,1):OFFSET($B89,0,MATCH(CU$6,$7:$7,)-1,1,1))</f>
        <v>28816</v>
      </c>
      <c r="CV89">
        <f ca="1">SUM(OFFSET($B89,-($B89-1),MATCH(CV$6,$7:$7,)-1,1,1):OFFSET($B89,0,MATCH(CV$6,$7:$7,)-1,1,1))</f>
        <v>832</v>
      </c>
      <c r="CW89">
        <f ca="1">SUM(OFFSET($B89,-($B89-1),MATCH(CW$6,$7:$7,)-1,1,1):OFFSET($B89,0,MATCH(CW$6,$7:$7,)-1,1,1))</f>
        <v>3184</v>
      </c>
      <c r="CX89">
        <f ca="1">SUM(OFFSET($B89,-($B89-1),MATCH(CX$6,$7:$7,)-1,1,1):OFFSET($B89,0,MATCH(CX$6,$7:$7,)-1,1,1))</f>
        <v>172244</v>
      </c>
    </row>
    <row r="90" spans="2:102">
      <c r="B90" s="38">
        <f t="shared" si="29"/>
        <v>6</v>
      </c>
      <c r="C90" s="37">
        <v>41153</v>
      </c>
      <c r="D90" s="156">
        <f>'[2]Summary Passenger'!$B12</f>
        <v>58506</v>
      </c>
      <c r="E90" s="155">
        <f>'[2]Summary Passenger'!$F12</f>
        <v>480</v>
      </c>
      <c r="F90" s="155">
        <f>'[2]Summary Passenger'!$J12</f>
        <v>82104</v>
      </c>
      <c r="G90" s="155">
        <f t="shared" si="65"/>
        <v>731291</v>
      </c>
      <c r="H90" s="155">
        <f t="shared" si="66"/>
        <v>4302</v>
      </c>
      <c r="I90" s="155">
        <f t="shared" si="67"/>
        <v>993272</v>
      </c>
      <c r="J90" s="155">
        <f ca="1">SUM(OFFSET($B90,-($B90-1),MATCH(J$6,$7:$7,)-1,1,1):OFFSET($B90,0,MATCH(J$6,$7:$7,)-1,1,1))</f>
        <v>2802</v>
      </c>
      <c r="K90" s="155">
        <f ca="1">SUM(OFFSET($B90,-($B90-1),MATCH(K$6,$7:$7,)-1,1,1):OFFSET($B90,0,MATCH(K$6,$7:$7,)-1,1,1))</f>
        <v>479352</v>
      </c>
      <c r="L90" s="155">
        <f ca="1">SUM(OFFSET($B90,-($B90-1),MATCH(L$6,$7:$7,)-1,1,1):OFFSET($B90,0,MATCH(L$6,$7:$7,)-1,1,1))</f>
        <v>4378704</v>
      </c>
      <c r="M90" s="31">
        <f>'[2]Summary Passenger'!$D12</f>
        <v>385930</v>
      </c>
      <c r="N90" s="41">
        <f>'[2]Summary Passenger'!$H12</f>
        <v>6708</v>
      </c>
      <c r="O90" s="41">
        <f>'[2]Summary Passenger'!$L12</f>
        <v>492044</v>
      </c>
      <c r="P90">
        <f t="shared" si="68"/>
        <v>4502223</v>
      </c>
      <c r="Q90">
        <f t="shared" si="69"/>
        <v>61376</v>
      </c>
      <c r="R90">
        <f t="shared" si="70"/>
        <v>5700850</v>
      </c>
      <c r="S90">
        <f ca="1">SUM(OFFSET($B90,-($B90-1),MATCH(S$6,$7:$7,)-1,1,1):OFFSET($B90,0,MATCH(S$6,$7:$7,)-1,1,1))</f>
        <v>40179</v>
      </c>
      <c r="T90">
        <f ca="1">SUM(OFFSET($B90,-($B90-1),MATCH(T$6,$7:$7,)-1,1,1):OFFSET($B90,0,MATCH(T$6,$7:$7,)-1,1,1))</f>
        <v>2914069</v>
      </c>
      <c r="U90">
        <f ca="1">SUM(OFFSET($B90,-($B90-1),MATCH(U$6,$7:$7,)-1,1,1):OFFSET($B90,0,MATCH(U$6,$7:$7,)-1,1,1))</f>
        <v>26931079</v>
      </c>
      <c r="V90" s="31">
        <f>'[2]Tab K Summary'!$B9</f>
        <v>518</v>
      </c>
      <c r="W90" s="41">
        <f>'[2]Tab K Summary'!$D9</f>
        <v>10866</v>
      </c>
      <c r="X90" s="41">
        <f>'[2]Tab K Summary'!$F9</f>
        <v>825</v>
      </c>
      <c r="Y90" s="41">
        <f>'[2]Tab K Summary'!$H9</f>
        <v>16554</v>
      </c>
      <c r="Z90" s="41">
        <f>'[2]Tab K Summary'!$J9</f>
        <v>726</v>
      </c>
      <c r="AA90" s="41">
        <f>'[2]Tab K Summary'!$L9</f>
        <v>38</v>
      </c>
      <c r="AB90" s="41">
        <f>'[2]Tab K Summary'!$N9</f>
        <v>348</v>
      </c>
      <c r="AC90">
        <v>279</v>
      </c>
      <c r="AD90">
        <v>279</v>
      </c>
      <c r="AE90">
        <v>19</v>
      </c>
      <c r="AF90">
        <v>577</v>
      </c>
      <c r="AG90">
        <v>855</v>
      </c>
      <c r="AH90">
        <v>72</v>
      </c>
      <c r="AI90">
        <v>927</v>
      </c>
      <c r="AJ90">
        <v>332</v>
      </c>
      <c r="AK90">
        <v>66</v>
      </c>
      <c r="AL90">
        <v>20</v>
      </c>
      <c r="AM90">
        <v>418</v>
      </c>
      <c r="AN90">
        <v>83</v>
      </c>
      <c r="AO90">
        <v>98</v>
      </c>
      <c r="AP90" s="41">
        <v>27523</v>
      </c>
      <c r="AR90" s="2">
        <f t="shared" si="58"/>
        <v>6054</v>
      </c>
      <c r="AS90" s="2">
        <f t="shared" si="59"/>
        <v>139636</v>
      </c>
      <c r="AT90" s="2">
        <f t="shared" si="60"/>
        <v>16784</v>
      </c>
      <c r="AU90" s="2">
        <f t="shared" si="61"/>
        <v>182918</v>
      </c>
      <c r="AV90" s="2">
        <f t="shared" si="62"/>
        <v>9623</v>
      </c>
      <c r="AW90" s="2">
        <f t="shared" si="63"/>
        <v>362</v>
      </c>
      <c r="AX90" s="2">
        <f t="shared" si="64"/>
        <v>6627</v>
      </c>
      <c r="AY90" s="2">
        <f t="shared" si="43"/>
        <v>3598</v>
      </c>
      <c r="AZ90" s="2">
        <f t="shared" si="44"/>
        <v>3368</v>
      </c>
      <c r="BA90" s="2">
        <f t="shared" si="45"/>
        <v>390</v>
      </c>
      <c r="BB90" s="2">
        <f t="shared" si="46"/>
        <v>7356</v>
      </c>
      <c r="BC90" s="2">
        <f t="shared" si="47"/>
        <v>17364</v>
      </c>
      <c r="BD90" s="2">
        <f t="shared" si="48"/>
        <v>1556</v>
      </c>
      <c r="BE90" s="2">
        <f t="shared" si="49"/>
        <v>18920</v>
      </c>
      <c r="BF90" s="2">
        <f t="shared" si="50"/>
        <v>6479</v>
      </c>
      <c r="BG90" s="2">
        <f t="shared" si="51"/>
        <v>392</v>
      </c>
      <c r="BH90" s="2">
        <f t="shared" si="52"/>
        <v>54</v>
      </c>
      <c r="BI90" s="2">
        <f t="shared" si="53"/>
        <v>6925</v>
      </c>
      <c r="BJ90" s="2">
        <f t="shared" si="54"/>
        <v>629</v>
      </c>
      <c r="BK90" s="2">
        <f t="shared" si="55"/>
        <v>2482</v>
      </c>
      <c r="BL90" s="2">
        <f t="shared" si="56"/>
        <v>323449</v>
      </c>
      <c r="BM90" s="2"/>
      <c r="BN90">
        <f ca="1">SUM(OFFSET($B90,-($B90-1),MATCH(BN$6,$7:$7,)-1,1,1):OFFSET($B90,0,MATCH(BN$6,$7:$7,)-1,1,1))</f>
        <v>56942</v>
      </c>
      <c r="BO90">
        <f ca="1">SUM(OFFSET($B90,-($B90-1),MATCH(BO$6,$7:$7,)-1,1,1):OFFSET($B90,0,MATCH(BO$6,$7:$7,)-1,1,1))</f>
        <v>4592</v>
      </c>
      <c r="BP90">
        <f ca="1">SUM(OFFSET($B90,-($B90-1),MATCH(BP$6,$7:$7,)-1,1,1):OFFSET($B90,0,MATCH(BP$6,$7:$7,)-1,1,1))</f>
        <v>93862</v>
      </c>
      <c r="BQ90">
        <f ca="1">SUM(OFFSET($B90,-($B90-1),MATCH(BQ$6,$7:$7,)-1,1,1):OFFSET($B90,0,MATCH(BQ$6,$7:$7,)-1,1,1))</f>
        <v>3613</v>
      </c>
      <c r="BR90">
        <f ca="1">SUM(OFFSET($B90,-($B90-1),MATCH(BR$6,$7:$7,)-1,1,1):OFFSET($B90,0,MATCH(BR$6,$7:$7,)-1,1,1))</f>
        <v>243</v>
      </c>
      <c r="BS90">
        <f ca="1">SUM(OFFSET($B90,-($B90-1),MATCH(BS$6,$7:$7,)-1,1,1):OFFSET($B90,0,MATCH(BS$6,$7:$7,)-1,1,1))</f>
        <v>2757</v>
      </c>
      <c r="BT90">
        <f ca="1">SUM(OFFSET($B90,-($B90-1),MATCH(BT$6,$7:$7,)-1,1,1):OFFSET($B90,0,MATCH(BT$6,$7:$7,)-1,1,1))</f>
        <v>1684</v>
      </c>
      <c r="BU90">
        <f ca="1">SUM(OFFSET($B90,-($B90-1),MATCH(BU$6,$7:$7,)-1,1,1):OFFSET($B90,0,MATCH(BU$6,$7:$7,)-1,1,1))</f>
        <v>1588</v>
      </c>
      <c r="BV90">
        <f ca="1">SUM(OFFSET($B90,-($B90-1),MATCH(BV$6,$7:$7,)-1,1,1):OFFSET($B90,0,MATCH(BV$6,$7:$7,)-1,1,1))</f>
        <v>76</v>
      </c>
      <c r="BW90">
        <f ca="1">SUM(OFFSET($B90,-($B90-1),MATCH(BW$6,$7:$7,)-1,1,1):OFFSET($B90,0,MATCH(BW$6,$7:$7,)-1,1,1))</f>
        <v>3348</v>
      </c>
      <c r="BX90">
        <f ca="1">SUM(OFFSET($B90,-($B90-1),MATCH(BX$6,$7:$7,)-1,1,1):OFFSET($B90,0,MATCH(BX$6,$7:$7,)-1,1,1))</f>
        <v>4786</v>
      </c>
      <c r="BY90">
        <f ca="1">SUM(OFFSET($B90,-($B90-1),MATCH(BY$6,$7:$7,)-1,1,1):OFFSET($B90,0,MATCH(BY$6,$7:$7,)-1,1,1))</f>
        <v>641</v>
      </c>
      <c r="BZ90">
        <f ca="1">SUM(OFFSET($B90,-($B90-1),MATCH(BZ$6,$7:$7,)-1,1,1):OFFSET($B90,0,MATCH(BZ$6,$7:$7,)-1,1,1))</f>
        <v>5427</v>
      </c>
      <c r="CA90">
        <f ca="1">SUM(OFFSET($B90,-($B90-1),MATCH(CA$6,$7:$7,)-1,1,1):OFFSET($B90,0,MATCH(CA$6,$7:$7,)-1,1,1))</f>
        <v>2725</v>
      </c>
      <c r="CB90">
        <f ca="1">SUM(OFFSET($B90,-($B90-1),MATCH(CB$6,$7:$7,)-1,1,1):OFFSET($B90,0,MATCH(CB$6,$7:$7,)-1,1,1))</f>
        <v>147</v>
      </c>
      <c r="CC90">
        <f ca="1">SUM(OFFSET($B90,-($B90-1),MATCH(CC$6,$7:$7,)-1,1,1):OFFSET($B90,0,MATCH(CC$6,$7:$7,)-1,1,1))</f>
        <v>20</v>
      </c>
      <c r="CD90">
        <f ca="1">SUM(OFFSET($B90,-($B90-1),MATCH(CD$6,$7:$7,)-1,1,1):OFFSET($B90,0,MATCH(CD$6,$7:$7,)-1,1,1))</f>
        <v>2892</v>
      </c>
      <c r="CE90">
        <f ca="1">SUM(OFFSET($B90,-($B90-1),MATCH(CE$6,$7:$7,)-1,1,1):OFFSET($B90,0,MATCH(CE$6,$7:$7,)-1,1,1))</f>
        <v>415</v>
      </c>
      <c r="CF90">
        <f ca="1">SUM(OFFSET($B90,-($B90-1),MATCH(CF$6,$7:$7,)-1,1,1):OFFSET($B90,0,MATCH(CF$6,$7:$7,)-1,1,1))</f>
        <v>505</v>
      </c>
      <c r="CG90">
        <f ca="1">SUM(OFFSET($B90,-($B90-1),MATCH(CG$6,$7:$7,)-1,1,1):OFFSET($B90,0,MATCH(CG$6,$7:$7,)-1,1,1))</f>
        <v>151315</v>
      </c>
      <c r="CH90">
        <f ca="1">SUM(OFFSET($B90,-($B90-1),MATCH(CH$6,$7:$7,)-1,1,1):OFFSET($B90,0,MATCH(CH$6,$7:$7,)-1,1,1))</f>
        <v>0</v>
      </c>
      <c r="CJ90">
        <f>'[2]Tab L Summary'!$B9</f>
        <v>3408</v>
      </c>
      <c r="CK90">
        <f>'[2]Tab L Summary'!$D9</f>
        <v>2976</v>
      </c>
      <c r="CL90">
        <f>'[2]Tab L Summary'!$F9</f>
        <v>6048</v>
      </c>
      <c r="CM90">
        <f>'[2]Tab L Summary'!$H9</f>
        <v>112</v>
      </c>
      <c r="CN90">
        <f>'[2]Tab L Summary'!$J9</f>
        <v>752</v>
      </c>
      <c r="CO90" s="2">
        <f t="shared" si="71"/>
        <v>35808</v>
      </c>
      <c r="CP90" s="2">
        <f t="shared" si="72"/>
        <v>44800</v>
      </c>
      <c r="CQ90" s="2">
        <f t="shared" si="73"/>
        <v>86416</v>
      </c>
      <c r="CR90" s="2">
        <f t="shared" si="74"/>
        <v>1632</v>
      </c>
      <c r="CS90" s="2">
        <f t="shared" si="75"/>
        <v>10768</v>
      </c>
      <c r="CT90">
        <f ca="1">SUM(OFFSET($B90,-($B90-1),MATCH(CT$6,$7:$7,)-1,1,1):OFFSET($B90,0,MATCH(CT$6,$7:$7,)-1,1,1))</f>
        <v>13792</v>
      </c>
      <c r="CU90">
        <f ca="1">SUM(OFFSET($B90,-($B90-1),MATCH(CU$6,$7:$7,)-1,1,1):OFFSET($B90,0,MATCH(CU$6,$7:$7,)-1,1,1))</f>
        <v>34864</v>
      </c>
      <c r="CV90">
        <f ca="1">SUM(OFFSET($B90,-($B90-1),MATCH(CV$6,$7:$7,)-1,1,1):OFFSET($B90,0,MATCH(CV$6,$7:$7,)-1,1,1))</f>
        <v>944</v>
      </c>
      <c r="CW90">
        <f ca="1">SUM(OFFSET($B90,-($B90-1),MATCH(CW$6,$7:$7,)-1,1,1):OFFSET($B90,0,MATCH(CW$6,$7:$7,)-1,1,1))</f>
        <v>3936</v>
      </c>
      <c r="CX90">
        <f ca="1">SUM(OFFSET($B90,-($B90-1),MATCH(CX$6,$7:$7,)-1,1,1):OFFSET($B90,0,MATCH(CX$6,$7:$7,)-1,1,1))</f>
        <v>208052</v>
      </c>
    </row>
    <row r="91" spans="2:102">
      <c r="B91" s="38">
        <f t="shared" si="29"/>
        <v>7</v>
      </c>
      <c r="C91" s="37">
        <v>41183</v>
      </c>
      <c r="D91" s="156">
        <f>'[2]Summary Passenger'!$B13</f>
        <v>64630</v>
      </c>
      <c r="E91" s="155">
        <f>'[2]Summary Passenger'!$F13</f>
        <v>507</v>
      </c>
      <c r="F91" s="155">
        <f>'[2]Summary Passenger'!$J13</f>
        <v>86736</v>
      </c>
      <c r="G91" s="155">
        <f t="shared" si="65"/>
        <v>720072</v>
      </c>
      <c r="H91" s="155">
        <f t="shared" si="66"/>
        <v>4523</v>
      </c>
      <c r="I91" s="155">
        <f t="shared" si="67"/>
        <v>981116</v>
      </c>
      <c r="J91" s="155">
        <f ca="1">SUM(OFFSET($B91,-($B91-1),MATCH(J$6,$7:$7,)-1,1,1):OFFSET($B91,0,MATCH(J$6,$7:$7,)-1,1,1))</f>
        <v>3309</v>
      </c>
      <c r="K91" s="155">
        <f ca="1">SUM(OFFSET($B91,-($B91-1),MATCH(K$6,$7:$7,)-1,1,1):OFFSET($B91,0,MATCH(K$6,$7:$7,)-1,1,1))</f>
        <v>566088</v>
      </c>
      <c r="L91" s="155">
        <f ca="1">SUM(OFFSET($B91,-($B91-1),MATCH(L$6,$7:$7,)-1,1,1):OFFSET($B91,0,MATCH(L$6,$7:$7,)-1,1,1))</f>
        <v>5098776</v>
      </c>
      <c r="M91" s="31">
        <f>'[2]Summary Passenger'!$D13</f>
        <v>405664</v>
      </c>
      <c r="N91" s="41">
        <f>'[2]Summary Passenger'!$H13</f>
        <v>7177</v>
      </c>
      <c r="O91" s="41">
        <f>'[2]Summary Passenger'!$L13</f>
        <v>519403</v>
      </c>
      <c r="P91">
        <f t="shared" si="68"/>
        <v>4521500</v>
      </c>
      <c r="Q91">
        <f t="shared" si="69"/>
        <v>64809</v>
      </c>
      <c r="R91">
        <f t="shared" si="70"/>
        <v>5730941</v>
      </c>
      <c r="S91">
        <f ca="1">SUM(OFFSET($B91,-($B91-1),MATCH(S$6,$7:$7,)-1,1,1):OFFSET($B91,0,MATCH(S$6,$7:$7,)-1,1,1))</f>
        <v>47356</v>
      </c>
      <c r="T91">
        <f ca="1">SUM(OFFSET($B91,-($B91-1),MATCH(T$6,$7:$7,)-1,1,1):OFFSET($B91,0,MATCH(T$6,$7:$7,)-1,1,1))</f>
        <v>3433472</v>
      </c>
      <c r="U91">
        <f ca="1">SUM(OFFSET($B91,-($B91-1),MATCH(U$6,$7:$7,)-1,1,1):OFFSET($B91,0,MATCH(U$6,$7:$7,)-1,1,1))</f>
        <v>31452579</v>
      </c>
      <c r="V91" s="31">
        <f>'[2]Tab K Summary'!$B10</f>
        <v>416</v>
      </c>
      <c r="W91" s="41">
        <f>'[2]Tab K Summary'!$D10</f>
        <v>9964</v>
      </c>
      <c r="X91" s="41">
        <f>'[2]Tab K Summary'!$F10</f>
        <v>795</v>
      </c>
      <c r="Y91" s="41">
        <f>'[2]Tab K Summary'!$H10</f>
        <v>20042</v>
      </c>
      <c r="Z91" s="41">
        <f>'[2]Tab K Summary'!$J10</f>
        <v>588</v>
      </c>
      <c r="AA91" s="41">
        <f>'[2]Tab K Summary'!$L10</f>
        <v>98</v>
      </c>
      <c r="AB91" s="41">
        <f>'[2]Tab K Summary'!$N10</f>
        <v>394</v>
      </c>
      <c r="AC91">
        <v>307</v>
      </c>
      <c r="AD91">
        <v>180</v>
      </c>
      <c r="AE91">
        <v>37</v>
      </c>
      <c r="AF91">
        <v>524</v>
      </c>
      <c r="AG91">
        <v>826</v>
      </c>
      <c r="AH91">
        <v>68</v>
      </c>
      <c r="AI91">
        <v>894</v>
      </c>
      <c r="AJ91">
        <v>378</v>
      </c>
      <c r="AK91">
        <v>22</v>
      </c>
      <c r="AL91">
        <v>0</v>
      </c>
      <c r="AM91">
        <v>400</v>
      </c>
      <c r="AN91">
        <v>40</v>
      </c>
      <c r="AO91">
        <v>148</v>
      </c>
      <c r="AP91" s="41">
        <v>30156</v>
      </c>
      <c r="AR91" s="2">
        <f t="shared" si="58"/>
        <v>5980</v>
      </c>
      <c r="AS91" s="2">
        <f t="shared" si="59"/>
        <v>136365</v>
      </c>
      <c r="AT91" s="2">
        <f t="shared" si="60"/>
        <v>16097</v>
      </c>
      <c r="AU91" s="2">
        <f t="shared" si="61"/>
        <v>184104</v>
      </c>
      <c r="AV91" s="2">
        <f t="shared" si="62"/>
        <v>8579</v>
      </c>
      <c r="AW91" s="2">
        <f t="shared" si="63"/>
        <v>425</v>
      </c>
      <c r="AX91" s="2">
        <f t="shared" si="64"/>
        <v>6578</v>
      </c>
      <c r="AY91" s="2">
        <f t="shared" si="43"/>
        <v>3665</v>
      </c>
      <c r="AZ91" s="2">
        <f t="shared" si="44"/>
        <v>3240</v>
      </c>
      <c r="BA91" s="2">
        <f t="shared" si="45"/>
        <v>377</v>
      </c>
      <c r="BB91" s="2">
        <f t="shared" si="46"/>
        <v>7282</v>
      </c>
      <c r="BC91" s="2">
        <f t="shared" si="47"/>
        <v>16690</v>
      </c>
      <c r="BD91" s="2">
        <f t="shared" si="48"/>
        <v>1459</v>
      </c>
      <c r="BE91" s="2">
        <f t="shared" si="49"/>
        <v>18149</v>
      </c>
      <c r="BF91" s="2">
        <f t="shared" si="50"/>
        <v>6414</v>
      </c>
      <c r="BG91" s="2">
        <f t="shared" si="51"/>
        <v>382</v>
      </c>
      <c r="BH91" s="2">
        <f t="shared" si="52"/>
        <v>54</v>
      </c>
      <c r="BI91" s="2">
        <f t="shared" si="53"/>
        <v>6850</v>
      </c>
      <c r="BJ91" s="2">
        <f t="shared" si="54"/>
        <v>653</v>
      </c>
      <c r="BK91" s="2">
        <f t="shared" si="55"/>
        <v>1646</v>
      </c>
      <c r="BL91" s="2">
        <f t="shared" si="56"/>
        <v>321415</v>
      </c>
      <c r="BM91" s="2"/>
      <c r="BN91">
        <f ca="1">SUM(OFFSET($B91,-($B91-1),MATCH(BN$6,$7:$7,)-1,1,1):OFFSET($B91,0,MATCH(BN$6,$7:$7,)-1,1,1))</f>
        <v>66906</v>
      </c>
      <c r="BO91">
        <f ca="1">SUM(OFFSET($B91,-($B91-1),MATCH(BO$6,$7:$7,)-1,1,1):OFFSET($B91,0,MATCH(BO$6,$7:$7,)-1,1,1))</f>
        <v>5387</v>
      </c>
      <c r="BP91">
        <f ca="1">SUM(OFFSET($B91,-($B91-1),MATCH(BP$6,$7:$7,)-1,1,1):OFFSET($B91,0,MATCH(BP$6,$7:$7,)-1,1,1))</f>
        <v>113904</v>
      </c>
      <c r="BQ91">
        <f ca="1">SUM(OFFSET($B91,-($B91-1),MATCH(BQ$6,$7:$7,)-1,1,1):OFFSET($B91,0,MATCH(BQ$6,$7:$7,)-1,1,1))</f>
        <v>4201</v>
      </c>
      <c r="BR91">
        <f ca="1">SUM(OFFSET($B91,-($B91-1),MATCH(BR$6,$7:$7,)-1,1,1):OFFSET($B91,0,MATCH(BR$6,$7:$7,)-1,1,1))</f>
        <v>341</v>
      </c>
      <c r="BS91">
        <f ca="1">SUM(OFFSET($B91,-($B91-1),MATCH(BS$6,$7:$7,)-1,1,1):OFFSET($B91,0,MATCH(BS$6,$7:$7,)-1,1,1))</f>
        <v>3151</v>
      </c>
      <c r="BT91">
        <f ca="1">SUM(OFFSET($B91,-($B91-1),MATCH(BT$6,$7:$7,)-1,1,1):OFFSET($B91,0,MATCH(BT$6,$7:$7,)-1,1,1))</f>
        <v>1991</v>
      </c>
      <c r="BU91">
        <f ca="1">SUM(OFFSET($B91,-($B91-1),MATCH(BU$6,$7:$7,)-1,1,1):OFFSET($B91,0,MATCH(BU$6,$7:$7,)-1,1,1))</f>
        <v>1768</v>
      </c>
      <c r="BV91">
        <f ca="1">SUM(OFFSET($B91,-($B91-1),MATCH(BV$6,$7:$7,)-1,1,1):OFFSET($B91,0,MATCH(BV$6,$7:$7,)-1,1,1))</f>
        <v>113</v>
      </c>
      <c r="BW91">
        <f ca="1">SUM(OFFSET($B91,-($B91-1),MATCH(BW$6,$7:$7,)-1,1,1):OFFSET($B91,0,MATCH(BW$6,$7:$7,)-1,1,1))</f>
        <v>3872</v>
      </c>
      <c r="BX91">
        <f ca="1">SUM(OFFSET($B91,-($B91-1),MATCH(BX$6,$7:$7,)-1,1,1):OFFSET($B91,0,MATCH(BX$6,$7:$7,)-1,1,1))</f>
        <v>5612</v>
      </c>
      <c r="BY91">
        <f ca="1">SUM(OFFSET($B91,-($B91-1),MATCH(BY$6,$7:$7,)-1,1,1):OFFSET($B91,0,MATCH(BY$6,$7:$7,)-1,1,1))</f>
        <v>709</v>
      </c>
      <c r="BZ91">
        <f ca="1">SUM(OFFSET($B91,-($B91-1),MATCH(BZ$6,$7:$7,)-1,1,1):OFFSET($B91,0,MATCH(BZ$6,$7:$7,)-1,1,1))</f>
        <v>6321</v>
      </c>
      <c r="CA91">
        <f ca="1">SUM(OFFSET($B91,-($B91-1),MATCH(CA$6,$7:$7,)-1,1,1):OFFSET($B91,0,MATCH(CA$6,$7:$7,)-1,1,1))</f>
        <v>3103</v>
      </c>
      <c r="CB91">
        <f ca="1">SUM(OFFSET($B91,-($B91-1),MATCH(CB$6,$7:$7,)-1,1,1):OFFSET($B91,0,MATCH(CB$6,$7:$7,)-1,1,1))</f>
        <v>169</v>
      </c>
      <c r="CC91">
        <f ca="1">SUM(OFFSET($B91,-($B91-1),MATCH(CC$6,$7:$7,)-1,1,1):OFFSET($B91,0,MATCH(CC$6,$7:$7,)-1,1,1))</f>
        <v>20</v>
      </c>
      <c r="CD91">
        <f ca="1">SUM(OFFSET($B91,-($B91-1),MATCH(CD$6,$7:$7,)-1,1,1):OFFSET($B91,0,MATCH(CD$6,$7:$7,)-1,1,1))</f>
        <v>3292</v>
      </c>
      <c r="CE91">
        <f ca="1">SUM(OFFSET($B91,-($B91-1),MATCH(CE$6,$7:$7,)-1,1,1):OFFSET($B91,0,MATCH(CE$6,$7:$7,)-1,1,1))</f>
        <v>455</v>
      </c>
      <c r="CF91">
        <f ca="1">SUM(OFFSET($B91,-($B91-1),MATCH(CF$6,$7:$7,)-1,1,1):OFFSET($B91,0,MATCH(CF$6,$7:$7,)-1,1,1))</f>
        <v>653</v>
      </c>
      <c r="CG91">
        <f ca="1">SUM(OFFSET($B91,-($B91-1),MATCH(CG$6,$7:$7,)-1,1,1):OFFSET($B91,0,MATCH(CG$6,$7:$7,)-1,1,1))</f>
        <v>181471</v>
      </c>
      <c r="CH91">
        <f ca="1">SUM(OFFSET($B91,-($B91-1),MATCH(CH$6,$7:$7,)-1,1,1):OFFSET($B91,0,MATCH(CH$6,$7:$7,)-1,1,1))</f>
        <v>0</v>
      </c>
      <c r="CJ91">
        <f>'[2]Tab L Summary'!$B10</f>
        <v>2992</v>
      </c>
      <c r="CK91">
        <f>'[2]Tab L Summary'!$D10</f>
        <v>2672</v>
      </c>
      <c r="CL91">
        <f>'[2]Tab L Summary'!$F10</f>
        <v>5648</v>
      </c>
      <c r="CM91">
        <f>'[2]Tab L Summary'!$H10</f>
        <v>160</v>
      </c>
      <c r="CN91">
        <f>'[2]Tab L Summary'!$J10</f>
        <v>752</v>
      </c>
      <c r="CO91" s="2">
        <f t="shared" si="71"/>
        <v>35888</v>
      </c>
      <c r="CP91" s="2">
        <f t="shared" si="72"/>
        <v>40432</v>
      </c>
      <c r="CQ91" s="2">
        <f t="shared" si="73"/>
        <v>86352</v>
      </c>
      <c r="CR91" s="2">
        <f t="shared" si="74"/>
        <v>1712</v>
      </c>
      <c r="CS91" s="2">
        <f t="shared" si="75"/>
        <v>10000</v>
      </c>
      <c r="CT91">
        <f ca="1">SUM(OFFSET($B91,-($B91-1),MATCH(CT$6,$7:$7,)-1,1,1):OFFSET($B91,0,MATCH(CT$6,$7:$7,)-1,1,1))</f>
        <v>16464</v>
      </c>
      <c r="CU91">
        <f ca="1">SUM(OFFSET($B91,-($B91-1),MATCH(CU$6,$7:$7,)-1,1,1):OFFSET($B91,0,MATCH(CU$6,$7:$7,)-1,1,1))</f>
        <v>40512</v>
      </c>
      <c r="CV91">
        <f ca="1">SUM(OFFSET($B91,-($B91-1),MATCH(CV$6,$7:$7,)-1,1,1):OFFSET($B91,0,MATCH(CV$6,$7:$7,)-1,1,1))</f>
        <v>1104</v>
      </c>
      <c r="CW91">
        <f ca="1">SUM(OFFSET($B91,-($B91-1),MATCH(CW$6,$7:$7,)-1,1,1):OFFSET($B91,0,MATCH(CW$6,$7:$7,)-1,1,1))</f>
        <v>4688</v>
      </c>
      <c r="CX91">
        <f ca="1">SUM(OFFSET($B91,-($B91-1),MATCH(CX$6,$7:$7,)-1,1,1):OFFSET($B91,0,MATCH(CX$6,$7:$7,)-1,1,1))</f>
        <v>243940</v>
      </c>
    </row>
    <row r="92" spans="2:102">
      <c r="B92" s="38">
        <f t="shared" si="29"/>
        <v>8</v>
      </c>
      <c r="C92" s="37">
        <v>41214</v>
      </c>
      <c r="D92" s="156">
        <f>'[2]Summary Passenger'!$B14</f>
        <v>60561</v>
      </c>
      <c r="E92" s="155">
        <f>'[2]Summary Passenger'!$F14</f>
        <v>473</v>
      </c>
      <c r="F92" s="155">
        <f>'[2]Summary Passenger'!$J14</f>
        <v>80880</v>
      </c>
      <c r="G92" s="155">
        <f t="shared" si="65"/>
        <v>721309</v>
      </c>
      <c r="H92" s="155">
        <f t="shared" si="66"/>
        <v>4764</v>
      </c>
      <c r="I92" s="155">
        <f t="shared" si="67"/>
        <v>983108</v>
      </c>
      <c r="J92" s="155">
        <f ca="1">SUM(OFFSET($B92,-($B92-1),MATCH(J$6,$7:$7,)-1,1,1):OFFSET($B92,0,MATCH(J$6,$7:$7,)-1,1,1))</f>
        <v>3782</v>
      </c>
      <c r="K92" s="155">
        <f ca="1">SUM(OFFSET($B92,-($B92-1),MATCH(K$6,$7:$7,)-1,1,1):OFFSET($B92,0,MATCH(K$6,$7:$7,)-1,1,1))</f>
        <v>646968</v>
      </c>
      <c r="L92" s="155">
        <f ca="1">SUM(OFFSET($B92,-($B92-1),MATCH(L$6,$7:$7,)-1,1,1):OFFSET($B92,0,MATCH(L$6,$7:$7,)-1,1,1))</f>
        <v>5820085</v>
      </c>
      <c r="M92" s="31">
        <f>'[2]Summary Passenger'!$D14</f>
        <v>427261</v>
      </c>
      <c r="N92" s="41">
        <f>'[2]Summary Passenger'!$H14</f>
        <v>7212</v>
      </c>
      <c r="O92" s="41">
        <f>'[2]Summary Passenger'!$L14</f>
        <v>541944</v>
      </c>
      <c r="P92">
        <f t="shared" si="68"/>
        <v>4555214</v>
      </c>
      <c r="Q92">
        <f t="shared" si="69"/>
        <v>68393</v>
      </c>
      <c r="R92">
        <f t="shared" si="70"/>
        <v>5802690</v>
      </c>
      <c r="S92">
        <f ca="1">SUM(OFFSET($B92,-($B92-1),MATCH(S$6,$7:$7,)-1,1,1):OFFSET($B92,0,MATCH(S$6,$7:$7,)-1,1,1))</f>
        <v>54568</v>
      </c>
      <c r="T92">
        <f ca="1">SUM(OFFSET($B92,-($B92-1),MATCH(T$6,$7:$7,)-1,1,1):OFFSET($B92,0,MATCH(T$6,$7:$7,)-1,1,1))</f>
        <v>3975416</v>
      </c>
      <c r="U92">
        <f ca="1">SUM(OFFSET($B92,-($B92-1),MATCH(U$6,$7:$7,)-1,1,1):OFFSET($B92,0,MATCH(U$6,$7:$7,)-1,1,1))</f>
        <v>36007793</v>
      </c>
      <c r="V92" s="31">
        <f>'[2]Tab K Summary'!$B11</f>
        <v>712</v>
      </c>
      <c r="W92" s="41">
        <f>'[2]Tab K Summary'!$D11</f>
        <v>11739</v>
      </c>
      <c r="X92" s="41">
        <f>'[2]Tab K Summary'!$F11</f>
        <v>1254</v>
      </c>
      <c r="Y92" s="41">
        <f>'[2]Tab K Summary'!$H11</f>
        <v>15280</v>
      </c>
      <c r="Z92" s="41">
        <f>'[2]Tab K Summary'!$J11</f>
        <v>1055</v>
      </c>
      <c r="AA92" s="41">
        <f>'[2]Tab K Summary'!$L11</f>
        <v>16</v>
      </c>
      <c r="AB92" s="41">
        <f>'[2]Tab K Summary'!$N11</f>
        <v>555</v>
      </c>
      <c r="AC92">
        <v>491</v>
      </c>
      <c r="AD92">
        <v>457</v>
      </c>
      <c r="AE92">
        <v>35</v>
      </c>
      <c r="AF92">
        <v>983</v>
      </c>
      <c r="AG92" s="41">
        <v>1364</v>
      </c>
      <c r="AH92">
        <v>166</v>
      </c>
      <c r="AI92" s="41">
        <v>1530</v>
      </c>
      <c r="AJ92">
        <v>554</v>
      </c>
      <c r="AK92">
        <v>34</v>
      </c>
      <c r="AL92">
        <v>0</v>
      </c>
      <c r="AM92">
        <v>588</v>
      </c>
      <c r="AN92">
        <v>5</v>
      </c>
      <c r="AO92">
        <v>142</v>
      </c>
      <c r="AP92" s="41">
        <v>27103</v>
      </c>
      <c r="AR92" s="2">
        <f t="shared" si="58"/>
        <v>6127</v>
      </c>
      <c r="AS92" s="2">
        <f t="shared" si="59"/>
        <v>136674</v>
      </c>
      <c r="AT92" s="2">
        <f t="shared" si="60"/>
        <v>15664</v>
      </c>
      <c r="AU92" s="2">
        <f t="shared" si="61"/>
        <v>184418</v>
      </c>
      <c r="AV92" s="2">
        <f t="shared" si="62"/>
        <v>8793</v>
      </c>
      <c r="AW92" s="2">
        <f t="shared" si="63"/>
        <v>440</v>
      </c>
      <c r="AX92" s="2">
        <f t="shared" si="64"/>
        <v>6495</v>
      </c>
      <c r="AY92" s="2">
        <f t="shared" si="43"/>
        <v>3743</v>
      </c>
      <c r="AZ92" s="2">
        <f t="shared" si="44"/>
        <v>3466</v>
      </c>
      <c r="BA92" s="2">
        <f t="shared" si="45"/>
        <v>393</v>
      </c>
      <c r="BB92" s="2">
        <f t="shared" si="46"/>
        <v>7602</v>
      </c>
      <c r="BC92" s="2">
        <f t="shared" si="47"/>
        <v>16353</v>
      </c>
      <c r="BD92" s="2">
        <f t="shared" si="48"/>
        <v>1458</v>
      </c>
      <c r="BE92" s="2">
        <f t="shared" si="49"/>
        <v>17811</v>
      </c>
      <c r="BF92" s="2">
        <f t="shared" si="50"/>
        <v>6346</v>
      </c>
      <c r="BG92" s="2">
        <f t="shared" si="51"/>
        <v>399</v>
      </c>
      <c r="BH92" s="2">
        <f t="shared" si="52"/>
        <v>53</v>
      </c>
      <c r="BI92" s="2">
        <f t="shared" si="53"/>
        <v>6798</v>
      </c>
      <c r="BJ92" s="2">
        <f t="shared" si="54"/>
        <v>623</v>
      </c>
      <c r="BK92" s="2">
        <f t="shared" si="55"/>
        <v>1589</v>
      </c>
      <c r="BL92" s="2">
        <f t="shared" si="56"/>
        <v>322104</v>
      </c>
      <c r="BM92" s="2"/>
      <c r="BN92">
        <f ca="1">SUM(OFFSET($B92,-($B92-1),MATCH(BN$6,$7:$7,)-1,1,1):OFFSET($B92,0,MATCH(BN$6,$7:$7,)-1,1,1))</f>
        <v>78645</v>
      </c>
      <c r="BO92">
        <f ca="1">SUM(OFFSET($B92,-($B92-1),MATCH(BO$6,$7:$7,)-1,1,1):OFFSET($B92,0,MATCH(BO$6,$7:$7,)-1,1,1))</f>
        <v>6641</v>
      </c>
      <c r="BP92">
        <f ca="1">SUM(OFFSET($B92,-($B92-1),MATCH(BP$6,$7:$7,)-1,1,1):OFFSET($B92,0,MATCH(BP$6,$7:$7,)-1,1,1))</f>
        <v>129184</v>
      </c>
      <c r="BQ92">
        <f ca="1">SUM(OFFSET($B92,-($B92-1),MATCH(BQ$6,$7:$7,)-1,1,1):OFFSET($B92,0,MATCH(BQ$6,$7:$7,)-1,1,1))</f>
        <v>5256</v>
      </c>
      <c r="BR92">
        <f ca="1">SUM(OFFSET($B92,-($B92-1),MATCH(BR$6,$7:$7,)-1,1,1):OFFSET($B92,0,MATCH(BR$6,$7:$7,)-1,1,1))</f>
        <v>357</v>
      </c>
      <c r="BS92">
        <f ca="1">SUM(OFFSET($B92,-($B92-1),MATCH(BS$6,$7:$7,)-1,1,1):OFFSET($B92,0,MATCH(BS$6,$7:$7,)-1,1,1))</f>
        <v>3706</v>
      </c>
      <c r="BT92">
        <f ca="1">SUM(OFFSET($B92,-($B92-1),MATCH(BT$6,$7:$7,)-1,1,1):OFFSET($B92,0,MATCH(BT$6,$7:$7,)-1,1,1))</f>
        <v>2482</v>
      </c>
      <c r="BU92">
        <f ca="1">SUM(OFFSET($B92,-($B92-1),MATCH(BU$6,$7:$7,)-1,1,1):OFFSET($B92,0,MATCH(BU$6,$7:$7,)-1,1,1))</f>
        <v>2225</v>
      </c>
      <c r="BV92">
        <f ca="1">SUM(OFFSET($B92,-($B92-1),MATCH(BV$6,$7:$7,)-1,1,1):OFFSET($B92,0,MATCH(BV$6,$7:$7,)-1,1,1))</f>
        <v>148</v>
      </c>
      <c r="BW92">
        <f ca="1">SUM(OFFSET($B92,-($B92-1),MATCH(BW$6,$7:$7,)-1,1,1):OFFSET($B92,0,MATCH(BW$6,$7:$7,)-1,1,1))</f>
        <v>4855</v>
      </c>
      <c r="BX92">
        <f ca="1">SUM(OFFSET($B92,-($B92-1),MATCH(BX$6,$7:$7,)-1,1,1):OFFSET($B92,0,MATCH(BX$6,$7:$7,)-1,1,1))</f>
        <v>6976</v>
      </c>
      <c r="BY92">
        <f ca="1">SUM(OFFSET($B92,-($B92-1),MATCH(BY$6,$7:$7,)-1,1,1):OFFSET($B92,0,MATCH(BY$6,$7:$7,)-1,1,1))</f>
        <v>875</v>
      </c>
      <c r="BZ92">
        <f ca="1">SUM(OFFSET($B92,-($B92-1),MATCH(BZ$6,$7:$7,)-1,1,1):OFFSET($B92,0,MATCH(BZ$6,$7:$7,)-1,1,1))</f>
        <v>7851</v>
      </c>
      <c r="CA92">
        <f ca="1">SUM(OFFSET($B92,-($B92-1),MATCH(CA$6,$7:$7,)-1,1,1):OFFSET($B92,0,MATCH(CA$6,$7:$7,)-1,1,1))</f>
        <v>3657</v>
      </c>
      <c r="CB92">
        <f ca="1">SUM(OFFSET($B92,-($B92-1),MATCH(CB$6,$7:$7,)-1,1,1):OFFSET($B92,0,MATCH(CB$6,$7:$7,)-1,1,1))</f>
        <v>203</v>
      </c>
      <c r="CC92">
        <f ca="1">SUM(OFFSET($B92,-($B92-1),MATCH(CC$6,$7:$7,)-1,1,1):OFFSET($B92,0,MATCH(CC$6,$7:$7,)-1,1,1))</f>
        <v>20</v>
      </c>
      <c r="CD92">
        <f ca="1">SUM(OFFSET($B92,-($B92-1),MATCH(CD$6,$7:$7,)-1,1,1):OFFSET($B92,0,MATCH(CD$6,$7:$7,)-1,1,1))</f>
        <v>3880</v>
      </c>
      <c r="CE92">
        <f ca="1">SUM(OFFSET($B92,-($B92-1),MATCH(CE$6,$7:$7,)-1,1,1):OFFSET($B92,0,MATCH(CE$6,$7:$7,)-1,1,1))</f>
        <v>460</v>
      </c>
      <c r="CF92">
        <f ca="1">SUM(OFFSET($B92,-($B92-1),MATCH(CF$6,$7:$7,)-1,1,1):OFFSET($B92,0,MATCH(CF$6,$7:$7,)-1,1,1))</f>
        <v>795</v>
      </c>
      <c r="CG92">
        <f ca="1">SUM(OFFSET($B92,-($B92-1),MATCH(CG$6,$7:$7,)-1,1,1):OFFSET($B92,0,MATCH(CG$6,$7:$7,)-1,1,1))</f>
        <v>208574</v>
      </c>
      <c r="CH92">
        <f ca="1">SUM(OFFSET($B92,-($B92-1),MATCH(CH$6,$7:$7,)-1,1,1):OFFSET($B92,0,MATCH(CH$6,$7:$7,)-1,1,1))</f>
        <v>0</v>
      </c>
      <c r="CJ92">
        <f>'[2]Tab L Summary'!$B11</f>
        <v>4272</v>
      </c>
      <c r="CK92">
        <f>'[2]Tab L Summary'!$D11</f>
        <v>3408</v>
      </c>
      <c r="CL92">
        <f>'[2]Tab L Summary'!$F11</f>
        <v>6576</v>
      </c>
      <c r="CM92">
        <f>'[2]Tab L Summary'!$H11</f>
        <v>288</v>
      </c>
      <c r="CN92">
        <f>'[2]Tab L Summary'!$J11</f>
        <v>784</v>
      </c>
      <c r="CO92" s="2">
        <f t="shared" si="71"/>
        <v>36144</v>
      </c>
      <c r="CP92" s="2">
        <f t="shared" si="72"/>
        <v>40192</v>
      </c>
      <c r="CQ92" s="2">
        <f t="shared" si="73"/>
        <v>86496</v>
      </c>
      <c r="CR92" s="2">
        <f t="shared" si="74"/>
        <v>1872</v>
      </c>
      <c r="CS92" s="2">
        <f t="shared" si="75"/>
        <v>9920</v>
      </c>
      <c r="CT92">
        <f ca="1">SUM(OFFSET($B92,-($B92-1),MATCH(CT$6,$7:$7,)-1,1,1):OFFSET($B92,0,MATCH(CT$6,$7:$7,)-1,1,1))</f>
        <v>19872</v>
      </c>
      <c r="CU92">
        <f ca="1">SUM(OFFSET($B92,-($B92-1),MATCH(CU$6,$7:$7,)-1,1,1):OFFSET($B92,0,MATCH(CU$6,$7:$7,)-1,1,1))</f>
        <v>47088</v>
      </c>
      <c r="CV92">
        <f ca="1">SUM(OFFSET($B92,-($B92-1),MATCH(CV$6,$7:$7,)-1,1,1):OFFSET($B92,0,MATCH(CV$6,$7:$7,)-1,1,1))</f>
        <v>1392</v>
      </c>
      <c r="CW92">
        <f ca="1">SUM(OFFSET($B92,-($B92-1),MATCH(CW$6,$7:$7,)-1,1,1):OFFSET($B92,0,MATCH(CW$6,$7:$7,)-1,1,1))</f>
        <v>5472</v>
      </c>
      <c r="CX92">
        <f ca="1">SUM(OFFSET($B92,-($B92-1),MATCH(CX$6,$7:$7,)-1,1,1):OFFSET($B92,0,MATCH(CX$6,$7:$7,)-1,1,1))</f>
        <v>280084</v>
      </c>
    </row>
    <row r="93" spans="2:102">
      <c r="B93" s="38">
        <f t="shared" si="29"/>
        <v>9</v>
      </c>
      <c r="C93" s="37">
        <v>41244</v>
      </c>
      <c r="D93" s="156">
        <f>'[2]Summary Passenger'!$B15</f>
        <v>70124</v>
      </c>
      <c r="E93" s="155">
        <f>'[2]Summary Passenger'!$F15</f>
        <v>511</v>
      </c>
      <c r="F93" s="155">
        <f>'[2]Summary Passenger'!$J15</f>
        <v>87372</v>
      </c>
      <c r="G93" s="155">
        <f t="shared" si="65"/>
        <v>721123</v>
      </c>
      <c r="H93" s="155">
        <f t="shared" si="66"/>
        <v>5021</v>
      </c>
      <c r="I93" s="155">
        <f t="shared" si="67"/>
        <v>984656</v>
      </c>
      <c r="J93" s="155">
        <f ca="1">SUM(OFFSET($B93,-($B93-1),MATCH(J$6,$7:$7,)-1,1,1):OFFSET($B93,0,MATCH(J$6,$7:$7,)-1,1,1))</f>
        <v>4293</v>
      </c>
      <c r="K93" s="155">
        <f ca="1">SUM(OFFSET($B93,-($B93-1),MATCH(K$6,$7:$7,)-1,1,1):OFFSET($B93,0,MATCH(K$6,$7:$7,)-1,1,1))</f>
        <v>734340</v>
      </c>
      <c r="L93" s="155">
        <f ca="1">SUM(OFFSET($B93,-($B93-1),MATCH(L$6,$7:$7,)-1,1,1):OFFSET($B93,0,MATCH(L$6,$7:$7,)-1,1,1))</f>
        <v>6541208</v>
      </c>
      <c r="M93" s="31">
        <f>'[2]Summary Passenger'!$D15</f>
        <v>404257</v>
      </c>
      <c r="N93" s="41">
        <f>'[2]Summary Passenger'!$H15</f>
        <v>6821</v>
      </c>
      <c r="O93" s="41">
        <f>'[2]Summary Passenger'!$L15</f>
        <v>501848</v>
      </c>
      <c r="P93">
        <f t="shared" si="68"/>
        <v>4575277</v>
      </c>
      <c r="Q93">
        <f t="shared" si="69"/>
        <v>71676</v>
      </c>
      <c r="R93">
        <f t="shared" si="70"/>
        <v>5839560</v>
      </c>
      <c r="S93">
        <f ca="1">SUM(OFFSET($B93,-($B93-1),MATCH(S$6,$7:$7,)-1,1,1):OFFSET($B93,0,MATCH(S$6,$7:$7,)-1,1,1))</f>
        <v>61389</v>
      </c>
      <c r="T93">
        <f ca="1">SUM(OFFSET($B93,-($B93-1),MATCH(T$6,$7:$7,)-1,1,1):OFFSET($B93,0,MATCH(T$6,$7:$7,)-1,1,1))</f>
        <v>4477264</v>
      </c>
      <c r="U93">
        <f ca="1">SUM(OFFSET($B93,-($B93-1),MATCH(U$6,$7:$7,)-1,1,1):OFFSET($B93,0,MATCH(U$6,$7:$7,)-1,1,1))</f>
        <v>40583070</v>
      </c>
      <c r="V93" s="31">
        <f>'[2]Tab K Summary'!$B12</f>
        <v>1020</v>
      </c>
      <c r="W93" s="41">
        <f>'[2]Tab K Summary'!$D12</f>
        <v>19476</v>
      </c>
      <c r="X93" s="41">
        <f>'[2]Tab K Summary'!$F12</f>
        <v>2139</v>
      </c>
      <c r="Y93" s="41">
        <f>'[2]Tab K Summary'!$H12</f>
        <v>12342</v>
      </c>
      <c r="Z93" s="41">
        <f>'[2]Tab K Summary'!$J12</f>
        <v>1227</v>
      </c>
      <c r="AA93" s="41">
        <f>'[2]Tab K Summary'!$L12</f>
        <v>97</v>
      </c>
      <c r="AB93" s="41">
        <f>'[2]Tab K Summary'!$N12</f>
        <v>824</v>
      </c>
      <c r="AC93">
        <v>701</v>
      </c>
      <c r="AD93">
        <v>421</v>
      </c>
      <c r="AE93">
        <v>41</v>
      </c>
      <c r="AF93" s="41">
        <v>1163</v>
      </c>
      <c r="AG93" s="41">
        <v>2179</v>
      </c>
      <c r="AH93">
        <v>162</v>
      </c>
      <c r="AI93" s="41">
        <v>2341</v>
      </c>
      <c r="AJ93">
        <v>808</v>
      </c>
      <c r="AK93">
        <v>16</v>
      </c>
      <c r="AL93">
        <v>32</v>
      </c>
      <c r="AM93">
        <v>856</v>
      </c>
      <c r="AN93">
        <v>51</v>
      </c>
      <c r="AO93">
        <v>383</v>
      </c>
      <c r="AP93" s="41">
        <v>32016</v>
      </c>
      <c r="AR93" s="2">
        <f t="shared" si="58"/>
        <v>6482</v>
      </c>
      <c r="AS93" s="2">
        <f t="shared" si="59"/>
        <v>135480</v>
      </c>
      <c r="AT93" s="2">
        <f t="shared" si="60"/>
        <v>15463</v>
      </c>
      <c r="AU93" s="2">
        <f t="shared" si="61"/>
        <v>184818</v>
      </c>
      <c r="AV93" s="2">
        <f t="shared" si="62"/>
        <v>8820</v>
      </c>
      <c r="AW93" s="2">
        <f t="shared" si="63"/>
        <v>486</v>
      </c>
      <c r="AX93" s="2">
        <f t="shared" si="64"/>
        <v>6353</v>
      </c>
      <c r="AY93" s="2">
        <f t="shared" si="43"/>
        <v>3959</v>
      </c>
      <c r="AZ93" s="2">
        <f t="shared" si="44"/>
        <v>3536</v>
      </c>
      <c r="BA93" s="2">
        <f t="shared" si="45"/>
        <v>385</v>
      </c>
      <c r="BB93" s="2">
        <f t="shared" si="46"/>
        <v>7880</v>
      </c>
      <c r="BC93" s="2">
        <f t="shared" si="47"/>
        <v>16030</v>
      </c>
      <c r="BD93" s="2">
        <f t="shared" si="48"/>
        <v>1521</v>
      </c>
      <c r="BE93" s="2">
        <f t="shared" si="49"/>
        <v>17551</v>
      </c>
      <c r="BF93" s="2">
        <f t="shared" si="50"/>
        <v>6192</v>
      </c>
      <c r="BG93" s="2">
        <f t="shared" si="51"/>
        <v>395</v>
      </c>
      <c r="BH93" s="2">
        <f t="shared" si="52"/>
        <v>85</v>
      </c>
      <c r="BI93" s="2">
        <f t="shared" si="53"/>
        <v>6672</v>
      </c>
      <c r="BJ93" s="2">
        <f t="shared" si="54"/>
        <v>587</v>
      </c>
      <c r="BK93" s="2">
        <f t="shared" si="55"/>
        <v>1713</v>
      </c>
      <c r="BL93" s="2">
        <f t="shared" si="56"/>
        <v>321377</v>
      </c>
      <c r="BM93" s="2"/>
      <c r="BN93">
        <f ca="1">SUM(OFFSET($B93,-($B93-1),MATCH(BN$6,$7:$7,)-1,1,1):OFFSET($B93,0,MATCH(BN$6,$7:$7,)-1,1,1))</f>
        <v>98121</v>
      </c>
      <c r="BO93">
        <f ca="1">SUM(OFFSET($B93,-($B93-1),MATCH(BO$6,$7:$7,)-1,1,1):OFFSET($B93,0,MATCH(BO$6,$7:$7,)-1,1,1))</f>
        <v>8780</v>
      </c>
      <c r="BP93">
        <f ca="1">SUM(OFFSET($B93,-($B93-1),MATCH(BP$6,$7:$7,)-1,1,1):OFFSET($B93,0,MATCH(BP$6,$7:$7,)-1,1,1))</f>
        <v>141526</v>
      </c>
      <c r="BQ93">
        <f ca="1">SUM(OFFSET($B93,-($B93-1),MATCH(BQ$6,$7:$7,)-1,1,1):OFFSET($B93,0,MATCH(BQ$6,$7:$7,)-1,1,1))</f>
        <v>6483</v>
      </c>
      <c r="BR93">
        <f ca="1">SUM(OFFSET($B93,-($B93-1),MATCH(BR$6,$7:$7,)-1,1,1):OFFSET($B93,0,MATCH(BR$6,$7:$7,)-1,1,1))</f>
        <v>454</v>
      </c>
      <c r="BS93">
        <f ca="1">SUM(OFFSET($B93,-($B93-1),MATCH(BS$6,$7:$7,)-1,1,1):OFFSET($B93,0,MATCH(BS$6,$7:$7,)-1,1,1))</f>
        <v>4530</v>
      </c>
      <c r="BT93">
        <f ca="1">SUM(OFFSET($B93,-($B93-1),MATCH(BT$6,$7:$7,)-1,1,1):OFFSET($B93,0,MATCH(BT$6,$7:$7,)-1,1,1))</f>
        <v>3183</v>
      </c>
      <c r="BU93">
        <f ca="1">SUM(OFFSET($B93,-($B93-1),MATCH(BU$6,$7:$7,)-1,1,1):OFFSET($B93,0,MATCH(BU$6,$7:$7,)-1,1,1))</f>
        <v>2646</v>
      </c>
      <c r="BV93">
        <f ca="1">SUM(OFFSET($B93,-($B93-1),MATCH(BV$6,$7:$7,)-1,1,1):OFFSET($B93,0,MATCH(BV$6,$7:$7,)-1,1,1))</f>
        <v>189</v>
      </c>
      <c r="BW93">
        <f ca="1">SUM(OFFSET($B93,-($B93-1),MATCH(BW$6,$7:$7,)-1,1,1):OFFSET($B93,0,MATCH(BW$6,$7:$7,)-1,1,1))</f>
        <v>6018</v>
      </c>
      <c r="BX93">
        <f ca="1">SUM(OFFSET($B93,-($B93-1),MATCH(BX$6,$7:$7,)-1,1,1):OFFSET($B93,0,MATCH(BX$6,$7:$7,)-1,1,1))</f>
        <v>9155</v>
      </c>
      <c r="BY93">
        <f ca="1">SUM(OFFSET($B93,-($B93-1),MATCH(BY$6,$7:$7,)-1,1,1):OFFSET($B93,0,MATCH(BY$6,$7:$7,)-1,1,1))</f>
        <v>1037</v>
      </c>
      <c r="BZ93">
        <f ca="1">SUM(OFFSET($B93,-($B93-1),MATCH(BZ$6,$7:$7,)-1,1,1):OFFSET($B93,0,MATCH(BZ$6,$7:$7,)-1,1,1))</f>
        <v>10192</v>
      </c>
      <c r="CA93">
        <f ca="1">SUM(OFFSET($B93,-($B93-1),MATCH(CA$6,$7:$7,)-1,1,1):OFFSET($B93,0,MATCH(CA$6,$7:$7,)-1,1,1))</f>
        <v>4465</v>
      </c>
      <c r="CB93">
        <f ca="1">SUM(OFFSET($B93,-($B93-1),MATCH(CB$6,$7:$7,)-1,1,1):OFFSET($B93,0,MATCH(CB$6,$7:$7,)-1,1,1))</f>
        <v>219</v>
      </c>
      <c r="CC93">
        <f ca="1">SUM(OFFSET($B93,-($B93-1),MATCH(CC$6,$7:$7,)-1,1,1):OFFSET($B93,0,MATCH(CC$6,$7:$7,)-1,1,1))</f>
        <v>52</v>
      </c>
      <c r="CD93">
        <f ca="1">SUM(OFFSET($B93,-($B93-1),MATCH(CD$6,$7:$7,)-1,1,1):OFFSET($B93,0,MATCH(CD$6,$7:$7,)-1,1,1))</f>
        <v>4736</v>
      </c>
      <c r="CE93">
        <f ca="1">SUM(OFFSET($B93,-($B93-1),MATCH(CE$6,$7:$7,)-1,1,1):OFFSET($B93,0,MATCH(CE$6,$7:$7,)-1,1,1))</f>
        <v>511</v>
      </c>
      <c r="CF93">
        <f ca="1">SUM(OFFSET($B93,-($B93-1),MATCH(CF$6,$7:$7,)-1,1,1):OFFSET($B93,0,MATCH(CF$6,$7:$7,)-1,1,1))</f>
        <v>1178</v>
      </c>
      <c r="CG93">
        <f ca="1">SUM(OFFSET($B93,-($B93-1),MATCH(CG$6,$7:$7,)-1,1,1):OFFSET($B93,0,MATCH(CG$6,$7:$7,)-1,1,1))</f>
        <v>240590</v>
      </c>
      <c r="CH93">
        <f ca="1">SUM(OFFSET($B93,-($B93-1),MATCH(CH$6,$7:$7,)-1,1,1):OFFSET($B93,0,MATCH(CH$6,$7:$7,)-1,1,1))</f>
        <v>0</v>
      </c>
      <c r="CJ93">
        <f>'[2]Tab L Summary'!$B12</f>
        <v>2480</v>
      </c>
      <c r="CK93">
        <f>'[2]Tab L Summary'!$D12</f>
        <v>6576</v>
      </c>
      <c r="CL93">
        <f>'[2]Tab L Summary'!$F12</f>
        <v>14928</v>
      </c>
      <c r="CM93">
        <f>'[2]Tab L Summary'!$H12</f>
        <v>112</v>
      </c>
      <c r="CN93">
        <f>'[2]Tab L Summary'!$J12</f>
        <v>976</v>
      </c>
      <c r="CO93" s="2">
        <f t="shared" si="71"/>
        <v>36064</v>
      </c>
      <c r="CP93" s="2">
        <f t="shared" si="72"/>
        <v>39840</v>
      </c>
      <c r="CQ93" s="2">
        <f t="shared" si="73"/>
        <v>86000</v>
      </c>
      <c r="CR93" s="2">
        <f t="shared" si="74"/>
        <v>1904</v>
      </c>
      <c r="CS93" s="2">
        <f t="shared" si="75"/>
        <v>9648</v>
      </c>
      <c r="CT93">
        <f ca="1">SUM(OFFSET($B93,-($B93-1),MATCH(CT$6,$7:$7,)-1,1,1):OFFSET($B93,0,MATCH(CT$6,$7:$7,)-1,1,1))</f>
        <v>26448</v>
      </c>
      <c r="CU93">
        <f ca="1">SUM(OFFSET($B93,-($B93-1),MATCH(CU$6,$7:$7,)-1,1,1):OFFSET($B93,0,MATCH(CU$6,$7:$7,)-1,1,1))</f>
        <v>62016</v>
      </c>
      <c r="CV93">
        <f ca="1">SUM(OFFSET($B93,-($B93-1),MATCH(CV$6,$7:$7,)-1,1,1):OFFSET($B93,0,MATCH(CV$6,$7:$7,)-1,1,1))</f>
        <v>1504</v>
      </c>
      <c r="CW93">
        <f ca="1">SUM(OFFSET($B93,-($B93-1),MATCH(CW$6,$7:$7,)-1,1,1):OFFSET($B93,0,MATCH(CW$6,$7:$7,)-1,1,1))</f>
        <v>6448</v>
      </c>
      <c r="CX93">
        <f ca="1">SUM(OFFSET($B93,-($B93-1),MATCH(CX$6,$7:$7,)-1,1,1):OFFSET($B93,0,MATCH(CX$6,$7:$7,)-1,1,1))</f>
        <v>316148</v>
      </c>
    </row>
    <row r="94" spans="2:102">
      <c r="B94" s="38">
        <f t="shared" si="29"/>
        <v>10</v>
      </c>
      <c r="C94" s="37">
        <v>41275</v>
      </c>
      <c r="D94" s="156">
        <f>'[2]Summary Passenger'!$B16</f>
        <v>72839</v>
      </c>
      <c r="E94" s="155">
        <f>'[2]Summary Passenger'!$F16</f>
        <v>506</v>
      </c>
      <c r="F94" s="155">
        <f>'[2]Summary Passenger'!$J16</f>
        <v>86484</v>
      </c>
      <c r="G94" s="155">
        <f t="shared" si="65"/>
        <v>721118</v>
      </c>
      <c r="H94" s="155">
        <f t="shared" si="66"/>
        <v>5274</v>
      </c>
      <c r="I94" s="155">
        <f t="shared" si="67"/>
        <v>984812</v>
      </c>
      <c r="J94" s="155">
        <f ca="1">SUM(OFFSET($B94,-($B94-1),MATCH(J$6,$7:$7,)-1,1,1):OFFSET($B94,0,MATCH(J$6,$7:$7,)-1,1,1))</f>
        <v>4799</v>
      </c>
      <c r="K94" s="155">
        <f ca="1">SUM(OFFSET($B94,-($B94-1),MATCH(K$6,$7:$7,)-1,1,1):OFFSET($B94,0,MATCH(K$6,$7:$7,)-1,1,1))</f>
        <v>820824</v>
      </c>
      <c r="L94" s="155">
        <f ca="1">SUM(OFFSET($B94,-($B94-1),MATCH(L$6,$7:$7,)-1,1,1):OFFSET($B94,0,MATCH(L$6,$7:$7,)-1,1,1))</f>
        <v>7262326</v>
      </c>
      <c r="M94" s="31">
        <f>'[2]Summary Passenger'!$D16</f>
        <v>359573</v>
      </c>
      <c r="N94" s="41">
        <f>'[2]Summary Passenger'!$H16</f>
        <v>6397</v>
      </c>
      <c r="O94" s="41">
        <f>'[2]Summary Passenger'!$L16</f>
        <v>464637</v>
      </c>
      <c r="P94">
        <f t="shared" si="68"/>
        <v>4607854</v>
      </c>
      <c r="Q94">
        <f t="shared" si="69"/>
        <v>74867</v>
      </c>
      <c r="R94">
        <f t="shared" si="70"/>
        <v>5894061</v>
      </c>
      <c r="S94">
        <f ca="1">SUM(OFFSET($B94,-($B94-1),MATCH(S$6,$7:$7,)-1,1,1):OFFSET($B94,0,MATCH(S$6,$7:$7,)-1,1,1))</f>
        <v>67786</v>
      </c>
      <c r="T94">
        <f ca="1">SUM(OFFSET($B94,-($B94-1),MATCH(T$6,$7:$7,)-1,1,1):OFFSET($B94,0,MATCH(T$6,$7:$7,)-1,1,1))</f>
        <v>4941901</v>
      </c>
      <c r="U94">
        <f ca="1">SUM(OFFSET($B94,-($B94-1),MATCH(U$6,$7:$7,)-1,1,1):OFFSET($B94,0,MATCH(U$6,$7:$7,)-1,1,1))</f>
        <v>45190924</v>
      </c>
      <c r="V94" s="31">
        <f>'[2]Tab K Summary'!$B13</f>
        <v>695</v>
      </c>
      <c r="W94" s="41">
        <f>'[2]Tab K Summary'!$D13</f>
        <v>12030</v>
      </c>
      <c r="X94" s="41">
        <f>'[2]Tab K Summary'!$F13</f>
        <v>2281</v>
      </c>
      <c r="Y94" s="41">
        <f>'[2]Tab K Summary'!$H13</f>
        <v>19002</v>
      </c>
      <c r="Z94" s="41">
        <f>'[2]Tab K Summary'!$J13</f>
        <v>851</v>
      </c>
      <c r="AA94" s="41">
        <f>'[2]Tab K Summary'!$L13</f>
        <v>0</v>
      </c>
      <c r="AB94" s="41">
        <f>'[2]Tab K Summary'!$N13</f>
        <v>922</v>
      </c>
      <c r="AC94">
        <v>335</v>
      </c>
      <c r="AD94">
        <v>379</v>
      </c>
      <c r="AE94">
        <v>40</v>
      </c>
      <c r="AF94">
        <v>754</v>
      </c>
      <c r="AG94" s="41">
        <v>2362</v>
      </c>
      <c r="AH94">
        <v>226</v>
      </c>
      <c r="AI94" s="41">
        <v>2588</v>
      </c>
      <c r="AJ94">
        <v>906</v>
      </c>
      <c r="AK94">
        <v>34</v>
      </c>
      <c r="AL94">
        <v>16</v>
      </c>
      <c r="AM94">
        <v>956</v>
      </c>
      <c r="AN94">
        <v>55</v>
      </c>
      <c r="AO94">
        <v>127</v>
      </c>
      <c r="AP94" s="41">
        <v>31056</v>
      </c>
      <c r="AR94" s="2">
        <f t="shared" si="58"/>
        <v>6665</v>
      </c>
      <c r="AS94" s="2">
        <f t="shared" si="59"/>
        <v>136097</v>
      </c>
      <c r="AT94" s="2">
        <f t="shared" si="60"/>
        <v>15416</v>
      </c>
      <c r="AU94" s="2">
        <f t="shared" si="61"/>
        <v>185170</v>
      </c>
      <c r="AV94" s="2">
        <f t="shared" si="62"/>
        <v>8884</v>
      </c>
      <c r="AW94" s="2">
        <f t="shared" si="63"/>
        <v>470</v>
      </c>
      <c r="AX94" s="2">
        <f t="shared" si="64"/>
        <v>6818</v>
      </c>
      <c r="AY94" s="2">
        <f t="shared" si="43"/>
        <v>4050</v>
      </c>
      <c r="AZ94" s="2">
        <f t="shared" si="44"/>
        <v>3590</v>
      </c>
      <c r="BA94" s="2">
        <f t="shared" si="45"/>
        <v>370</v>
      </c>
      <c r="BB94" s="2">
        <f t="shared" si="46"/>
        <v>8010</v>
      </c>
      <c r="BC94" s="2">
        <f t="shared" si="47"/>
        <v>16032</v>
      </c>
      <c r="BD94" s="2">
        <f t="shared" si="48"/>
        <v>1630</v>
      </c>
      <c r="BE94" s="2">
        <f t="shared" si="49"/>
        <v>17662</v>
      </c>
      <c r="BF94" s="2">
        <f t="shared" si="50"/>
        <v>6657</v>
      </c>
      <c r="BG94" s="2">
        <f t="shared" si="51"/>
        <v>397</v>
      </c>
      <c r="BH94" s="2">
        <f t="shared" si="52"/>
        <v>68</v>
      </c>
      <c r="BI94" s="2">
        <f t="shared" si="53"/>
        <v>7122</v>
      </c>
      <c r="BJ94" s="2">
        <f t="shared" si="54"/>
        <v>640</v>
      </c>
      <c r="BK94" s="2">
        <f t="shared" si="55"/>
        <v>1696</v>
      </c>
      <c r="BL94" s="2">
        <f t="shared" si="56"/>
        <v>322304</v>
      </c>
      <c r="BM94" s="2"/>
      <c r="BN94">
        <f ca="1">SUM(OFFSET($B94,-($B94-1),MATCH(BN$6,$7:$7,)-1,1,1):OFFSET($B94,0,MATCH(BN$6,$7:$7,)-1,1,1))</f>
        <v>110151</v>
      </c>
      <c r="BO94">
        <f ca="1">SUM(OFFSET($B94,-($B94-1),MATCH(BO$6,$7:$7,)-1,1,1):OFFSET($B94,0,MATCH(BO$6,$7:$7,)-1,1,1))</f>
        <v>11061</v>
      </c>
      <c r="BP94">
        <f ca="1">SUM(OFFSET($B94,-($B94-1),MATCH(BP$6,$7:$7,)-1,1,1):OFFSET($B94,0,MATCH(BP$6,$7:$7,)-1,1,1))</f>
        <v>160528</v>
      </c>
      <c r="BQ94">
        <f ca="1">SUM(OFFSET($B94,-($B94-1),MATCH(BQ$6,$7:$7,)-1,1,1):OFFSET($B94,0,MATCH(BQ$6,$7:$7,)-1,1,1))</f>
        <v>7334</v>
      </c>
      <c r="BR94">
        <f ca="1">SUM(OFFSET($B94,-($B94-1),MATCH(BR$6,$7:$7,)-1,1,1):OFFSET($B94,0,MATCH(BR$6,$7:$7,)-1,1,1))</f>
        <v>454</v>
      </c>
      <c r="BS94">
        <f ca="1">SUM(OFFSET($B94,-($B94-1),MATCH(BS$6,$7:$7,)-1,1,1):OFFSET($B94,0,MATCH(BS$6,$7:$7,)-1,1,1))</f>
        <v>5452</v>
      </c>
      <c r="BT94">
        <f ca="1">SUM(OFFSET($B94,-($B94-1),MATCH(BT$6,$7:$7,)-1,1,1):OFFSET($B94,0,MATCH(BT$6,$7:$7,)-1,1,1))</f>
        <v>3518</v>
      </c>
      <c r="BU94">
        <f ca="1">SUM(OFFSET($B94,-($B94-1),MATCH(BU$6,$7:$7,)-1,1,1):OFFSET($B94,0,MATCH(BU$6,$7:$7,)-1,1,1))</f>
        <v>3025</v>
      </c>
      <c r="BV94">
        <f ca="1">SUM(OFFSET($B94,-($B94-1),MATCH(BV$6,$7:$7,)-1,1,1):OFFSET($B94,0,MATCH(BV$6,$7:$7,)-1,1,1))</f>
        <v>229</v>
      </c>
      <c r="BW94">
        <f ca="1">SUM(OFFSET($B94,-($B94-1),MATCH(BW$6,$7:$7,)-1,1,1):OFFSET($B94,0,MATCH(BW$6,$7:$7,)-1,1,1))</f>
        <v>6772</v>
      </c>
      <c r="BX94">
        <f ca="1">SUM(OFFSET($B94,-($B94-1),MATCH(BX$6,$7:$7,)-1,1,1):OFFSET($B94,0,MATCH(BX$6,$7:$7,)-1,1,1))</f>
        <v>11517</v>
      </c>
      <c r="BY94">
        <f ca="1">SUM(OFFSET($B94,-($B94-1),MATCH(BY$6,$7:$7,)-1,1,1):OFFSET($B94,0,MATCH(BY$6,$7:$7,)-1,1,1))</f>
        <v>1263</v>
      </c>
      <c r="BZ94">
        <f ca="1">SUM(OFFSET($B94,-($B94-1),MATCH(BZ$6,$7:$7,)-1,1,1):OFFSET($B94,0,MATCH(BZ$6,$7:$7,)-1,1,1))</f>
        <v>12780</v>
      </c>
      <c r="CA94">
        <f ca="1">SUM(OFFSET($B94,-($B94-1),MATCH(CA$6,$7:$7,)-1,1,1):OFFSET($B94,0,MATCH(CA$6,$7:$7,)-1,1,1))</f>
        <v>5371</v>
      </c>
      <c r="CB94">
        <f ca="1">SUM(OFFSET($B94,-($B94-1),MATCH(CB$6,$7:$7,)-1,1,1):OFFSET($B94,0,MATCH(CB$6,$7:$7,)-1,1,1))</f>
        <v>253</v>
      </c>
      <c r="CC94">
        <f ca="1">SUM(OFFSET($B94,-($B94-1),MATCH(CC$6,$7:$7,)-1,1,1):OFFSET($B94,0,MATCH(CC$6,$7:$7,)-1,1,1))</f>
        <v>68</v>
      </c>
      <c r="CD94">
        <f ca="1">SUM(OFFSET($B94,-($B94-1),MATCH(CD$6,$7:$7,)-1,1,1):OFFSET($B94,0,MATCH(CD$6,$7:$7,)-1,1,1))</f>
        <v>5692</v>
      </c>
      <c r="CE94">
        <f ca="1">SUM(OFFSET($B94,-($B94-1),MATCH(CE$6,$7:$7,)-1,1,1):OFFSET($B94,0,MATCH(CE$6,$7:$7,)-1,1,1))</f>
        <v>566</v>
      </c>
      <c r="CF94">
        <f ca="1">SUM(OFFSET($B94,-($B94-1),MATCH(CF$6,$7:$7,)-1,1,1):OFFSET($B94,0,MATCH(CF$6,$7:$7,)-1,1,1))</f>
        <v>1305</v>
      </c>
      <c r="CG94">
        <f ca="1">SUM(OFFSET($B94,-($B94-1),MATCH(CG$6,$7:$7,)-1,1,1):OFFSET($B94,0,MATCH(CG$6,$7:$7,)-1,1,1))</f>
        <v>271646</v>
      </c>
      <c r="CH94">
        <f ca="1">SUM(OFFSET($B94,-($B94-1),MATCH(CH$6,$7:$7,)-1,1,1):OFFSET($B94,0,MATCH(CH$6,$7:$7,)-1,1,1))</f>
        <v>0</v>
      </c>
      <c r="CJ94">
        <f>'[2]Tab L Summary'!$B13</f>
        <v>2064</v>
      </c>
      <c r="CK94">
        <f>'[2]Tab L Summary'!$D13</f>
        <v>5184</v>
      </c>
      <c r="CL94">
        <f>'[2]Tab L Summary'!$F13</f>
        <v>7856</v>
      </c>
      <c r="CM94">
        <f>'[2]Tab L Summary'!$H13</f>
        <v>256</v>
      </c>
      <c r="CN94">
        <f>'[2]Tab L Summary'!$J13</f>
        <v>1136</v>
      </c>
      <c r="CO94" s="2">
        <f t="shared" si="71"/>
        <v>36352</v>
      </c>
      <c r="CP94" s="2">
        <f t="shared" si="72"/>
        <v>40384</v>
      </c>
      <c r="CQ94" s="2">
        <f t="shared" si="73"/>
        <v>86048</v>
      </c>
      <c r="CR94" s="2">
        <f t="shared" si="74"/>
        <v>2048</v>
      </c>
      <c r="CS94" s="2">
        <f t="shared" si="75"/>
        <v>9696</v>
      </c>
      <c r="CT94">
        <f ca="1">SUM(OFFSET($B94,-($B94-1),MATCH(CT$6,$7:$7,)-1,1,1):OFFSET($B94,0,MATCH(CT$6,$7:$7,)-1,1,1))</f>
        <v>31632</v>
      </c>
      <c r="CU94">
        <f ca="1">SUM(OFFSET($B94,-($B94-1),MATCH(CU$6,$7:$7,)-1,1,1):OFFSET($B94,0,MATCH(CU$6,$7:$7,)-1,1,1))</f>
        <v>69872</v>
      </c>
      <c r="CV94">
        <f ca="1">SUM(OFFSET($B94,-($B94-1),MATCH(CV$6,$7:$7,)-1,1,1):OFFSET($B94,0,MATCH(CV$6,$7:$7,)-1,1,1))</f>
        <v>1760</v>
      </c>
      <c r="CW94">
        <f ca="1">SUM(OFFSET($B94,-($B94-1),MATCH(CW$6,$7:$7,)-1,1,1):OFFSET($B94,0,MATCH(CW$6,$7:$7,)-1,1,1))</f>
        <v>7584</v>
      </c>
      <c r="CX94">
        <f ca="1">SUM(OFFSET($B94,-($B94-1),MATCH(CX$6,$7:$7,)-1,1,1):OFFSET($B94,0,MATCH(CX$6,$7:$7,)-1,1,1))</f>
        <v>352500</v>
      </c>
    </row>
    <row r="95" spans="2:102">
      <c r="B95" s="38">
        <f t="shared" si="29"/>
        <v>11</v>
      </c>
      <c r="C95" s="37">
        <v>41306</v>
      </c>
      <c r="D95" s="156">
        <f>'[2]Summary Passenger'!$B17</f>
        <v>58738</v>
      </c>
      <c r="E95" s="155">
        <f>'[2]Summary Passenger'!$F17</f>
        <v>445</v>
      </c>
      <c r="F95" s="155">
        <f>'[2]Summary Passenger'!$J17</f>
        <v>76104</v>
      </c>
      <c r="G95" s="155">
        <f t="shared" si="65"/>
        <v>721657</v>
      </c>
      <c r="H95" s="155">
        <f t="shared" si="66"/>
        <v>5484</v>
      </c>
      <c r="I95" s="155">
        <f t="shared" si="67"/>
        <v>980072</v>
      </c>
      <c r="J95" s="155">
        <f ca="1">SUM(OFFSET($B95,-($B95-1),MATCH(J$6,$7:$7,)-1,1,1):OFFSET($B95,0,MATCH(J$6,$7:$7,)-1,1,1))</f>
        <v>5244</v>
      </c>
      <c r="K95" s="155">
        <f ca="1">SUM(OFFSET($B95,-($B95-1),MATCH(K$6,$7:$7,)-1,1,1):OFFSET($B95,0,MATCH(K$6,$7:$7,)-1,1,1))</f>
        <v>896928</v>
      </c>
      <c r="L95" s="155">
        <f ca="1">SUM(OFFSET($B95,-($B95-1),MATCH(L$6,$7:$7,)-1,1,1):OFFSET($B95,0,MATCH(L$6,$7:$7,)-1,1,1))</f>
        <v>7983983</v>
      </c>
      <c r="M95" s="31">
        <f>'[2]Summary Passenger'!$D17</f>
        <v>381831</v>
      </c>
      <c r="N95" s="41">
        <f>'[2]Summary Passenger'!$H17</f>
        <v>6649</v>
      </c>
      <c r="O95" s="41">
        <f>'[2]Summary Passenger'!$L17</f>
        <v>481496</v>
      </c>
      <c r="P95">
        <f t="shared" si="68"/>
        <v>4613457</v>
      </c>
      <c r="Q95">
        <f t="shared" si="69"/>
        <v>78017</v>
      </c>
      <c r="R95">
        <f t="shared" si="70"/>
        <v>5912285</v>
      </c>
      <c r="S95">
        <f ca="1">SUM(OFFSET($B95,-($B95-1),MATCH(S$6,$7:$7,)-1,1,1):OFFSET($B95,0,MATCH(S$6,$7:$7,)-1,1,1))</f>
        <v>74435</v>
      </c>
      <c r="T95">
        <f ca="1">SUM(OFFSET($B95,-($B95-1),MATCH(T$6,$7:$7,)-1,1,1):OFFSET($B95,0,MATCH(T$6,$7:$7,)-1,1,1))</f>
        <v>5423397</v>
      </c>
      <c r="U95">
        <f ca="1">SUM(OFFSET($B95,-($B95-1),MATCH(U$6,$7:$7,)-1,1,1):OFFSET($B95,0,MATCH(U$6,$7:$7,)-1,1,1))</f>
        <v>49804381</v>
      </c>
      <c r="V95" s="31">
        <f>'[2]Tab K Summary'!$B14</f>
        <v>739</v>
      </c>
      <c r="W95" s="41">
        <f>'[2]Tab K Summary'!$D14</f>
        <v>12734</v>
      </c>
      <c r="X95" s="41">
        <f>'[2]Tab K Summary'!$F14</f>
        <v>2599</v>
      </c>
      <c r="Y95" s="41">
        <f>'[2]Tab K Summary'!$H14</f>
        <v>11434</v>
      </c>
      <c r="Z95" s="41">
        <f>'[2]Tab K Summary'!$J14</f>
        <v>1033</v>
      </c>
      <c r="AA95" s="41">
        <f>'[2]Tab K Summary'!$L14</f>
        <v>16</v>
      </c>
      <c r="AB95" s="41">
        <f>'[2]Tab K Summary'!$N14</f>
        <v>1200</v>
      </c>
      <c r="AC95">
        <v>509</v>
      </c>
      <c r="AD95">
        <v>353</v>
      </c>
      <c r="AE95">
        <v>32</v>
      </c>
      <c r="AF95">
        <v>894</v>
      </c>
      <c r="AG95" s="41">
        <v>2727</v>
      </c>
      <c r="AH95">
        <v>166</v>
      </c>
      <c r="AI95" s="41">
        <v>2893</v>
      </c>
      <c r="AJ95" s="41">
        <v>1168</v>
      </c>
      <c r="AK95">
        <v>68</v>
      </c>
      <c r="AL95">
        <v>32</v>
      </c>
      <c r="AM95" s="41">
        <v>1268</v>
      </c>
      <c r="AN95">
        <v>43</v>
      </c>
      <c r="AO95">
        <v>227</v>
      </c>
      <c r="AP95" s="41">
        <v>24226</v>
      </c>
      <c r="AR95" s="2">
        <f t="shared" si="58"/>
        <v>6906</v>
      </c>
      <c r="AS95" s="2">
        <f t="shared" si="59"/>
        <v>135899</v>
      </c>
      <c r="AT95" s="2">
        <f t="shared" si="60"/>
        <v>15361</v>
      </c>
      <c r="AU95" s="2">
        <f t="shared" si="61"/>
        <v>185078</v>
      </c>
      <c r="AV95" s="2">
        <f t="shared" si="62"/>
        <v>8986</v>
      </c>
      <c r="AW95" s="2">
        <f t="shared" si="63"/>
        <v>486</v>
      </c>
      <c r="AX95" s="2">
        <f t="shared" si="64"/>
        <v>7215</v>
      </c>
      <c r="AY95" s="2">
        <f t="shared" si="43"/>
        <v>4289</v>
      </c>
      <c r="AZ95" s="2">
        <f t="shared" si="44"/>
        <v>3670</v>
      </c>
      <c r="BA95" s="2">
        <f t="shared" si="45"/>
        <v>326</v>
      </c>
      <c r="BB95" s="2">
        <f t="shared" si="46"/>
        <v>8285</v>
      </c>
      <c r="BC95" s="2">
        <f t="shared" si="47"/>
        <v>15930</v>
      </c>
      <c r="BD95" s="2">
        <f t="shared" si="48"/>
        <v>1626</v>
      </c>
      <c r="BE95" s="2">
        <f t="shared" si="49"/>
        <v>17556</v>
      </c>
      <c r="BF95" s="2">
        <f t="shared" si="50"/>
        <v>7086</v>
      </c>
      <c r="BG95" s="2">
        <f t="shared" si="51"/>
        <v>401</v>
      </c>
      <c r="BH95" s="2">
        <f t="shared" si="52"/>
        <v>100</v>
      </c>
      <c r="BI95" s="2">
        <f t="shared" si="53"/>
        <v>7587</v>
      </c>
      <c r="BJ95" s="2">
        <f t="shared" si="54"/>
        <v>627</v>
      </c>
      <c r="BK95" s="2">
        <f t="shared" si="55"/>
        <v>1668</v>
      </c>
      <c r="BL95" s="2">
        <f t="shared" si="56"/>
        <v>322039</v>
      </c>
      <c r="BM95" s="2"/>
      <c r="BN95">
        <f ca="1">SUM(OFFSET($B95,-($B95-1),MATCH(BN$6,$7:$7,)-1,1,1):OFFSET($B95,0,MATCH(BN$6,$7:$7,)-1,1,1))</f>
        <v>122885</v>
      </c>
      <c r="BO95">
        <f ca="1">SUM(OFFSET($B95,-($B95-1),MATCH(BO$6,$7:$7,)-1,1,1):OFFSET($B95,0,MATCH(BO$6,$7:$7,)-1,1,1))</f>
        <v>13660</v>
      </c>
      <c r="BP95">
        <f ca="1">SUM(OFFSET($B95,-($B95-1),MATCH(BP$6,$7:$7,)-1,1,1):OFFSET($B95,0,MATCH(BP$6,$7:$7,)-1,1,1))</f>
        <v>171962</v>
      </c>
      <c r="BQ95">
        <f ca="1">SUM(OFFSET($B95,-($B95-1),MATCH(BQ$6,$7:$7,)-1,1,1):OFFSET($B95,0,MATCH(BQ$6,$7:$7,)-1,1,1))</f>
        <v>8367</v>
      </c>
      <c r="BR95">
        <f ca="1">SUM(OFFSET($B95,-($B95-1),MATCH(BR$6,$7:$7,)-1,1,1):OFFSET($B95,0,MATCH(BR$6,$7:$7,)-1,1,1))</f>
        <v>470</v>
      </c>
      <c r="BS95">
        <f ca="1">SUM(OFFSET($B95,-($B95-1),MATCH(BS$6,$7:$7,)-1,1,1):OFFSET($B95,0,MATCH(BS$6,$7:$7,)-1,1,1))</f>
        <v>6652</v>
      </c>
      <c r="BT95">
        <f ca="1">SUM(OFFSET($B95,-($B95-1),MATCH(BT$6,$7:$7,)-1,1,1):OFFSET($B95,0,MATCH(BT$6,$7:$7,)-1,1,1))</f>
        <v>4027</v>
      </c>
      <c r="BU95">
        <f ca="1">SUM(OFFSET($B95,-($B95-1),MATCH(BU$6,$7:$7,)-1,1,1):OFFSET($B95,0,MATCH(BU$6,$7:$7,)-1,1,1))</f>
        <v>3378</v>
      </c>
      <c r="BV95">
        <f ca="1">SUM(OFFSET($B95,-($B95-1),MATCH(BV$6,$7:$7,)-1,1,1):OFFSET($B95,0,MATCH(BV$6,$7:$7,)-1,1,1))</f>
        <v>261</v>
      </c>
      <c r="BW95">
        <f ca="1">SUM(OFFSET($B95,-($B95-1),MATCH(BW$6,$7:$7,)-1,1,1):OFFSET($B95,0,MATCH(BW$6,$7:$7,)-1,1,1))</f>
        <v>7666</v>
      </c>
      <c r="BX95">
        <f ca="1">SUM(OFFSET($B95,-($B95-1),MATCH(BX$6,$7:$7,)-1,1,1):OFFSET($B95,0,MATCH(BX$6,$7:$7,)-1,1,1))</f>
        <v>14244</v>
      </c>
      <c r="BY95">
        <f ca="1">SUM(OFFSET($B95,-($B95-1),MATCH(BY$6,$7:$7,)-1,1,1):OFFSET($B95,0,MATCH(BY$6,$7:$7,)-1,1,1))</f>
        <v>1429</v>
      </c>
      <c r="BZ95">
        <f ca="1">SUM(OFFSET($B95,-($B95-1),MATCH(BZ$6,$7:$7,)-1,1,1):OFFSET($B95,0,MATCH(BZ$6,$7:$7,)-1,1,1))</f>
        <v>15673</v>
      </c>
      <c r="CA95">
        <f ca="1">SUM(OFFSET($B95,-($B95-1),MATCH(CA$6,$7:$7,)-1,1,1):OFFSET($B95,0,MATCH(CA$6,$7:$7,)-1,1,1))</f>
        <v>6539</v>
      </c>
      <c r="CB95">
        <f ca="1">SUM(OFFSET($B95,-($B95-1),MATCH(CB$6,$7:$7,)-1,1,1):OFFSET($B95,0,MATCH(CB$6,$7:$7,)-1,1,1))</f>
        <v>321</v>
      </c>
      <c r="CC95">
        <f ca="1">SUM(OFFSET($B95,-($B95-1),MATCH(CC$6,$7:$7,)-1,1,1):OFFSET($B95,0,MATCH(CC$6,$7:$7,)-1,1,1))</f>
        <v>100</v>
      </c>
      <c r="CD95">
        <f ca="1">SUM(OFFSET($B95,-($B95-1),MATCH(CD$6,$7:$7,)-1,1,1):OFFSET($B95,0,MATCH(CD$6,$7:$7,)-1,1,1))</f>
        <v>6960</v>
      </c>
      <c r="CE95">
        <f ca="1">SUM(OFFSET($B95,-($B95-1),MATCH(CE$6,$7:$7,)-1,1,1):OFFSET($B95,0,MATCH(CE$6,$7:$7,)-1,1,1))</f>
        <v>609</v>
      </c>
      <c r="CF95">
        <f ca="1">SUM(OFFSET($B95,-($B95-1),MATCH(CF$6,$7:$7,)-1,1,1):OFFSET($B95,0,MATCH(CF$6,$7:$7,)-1,1,1))</f>
        <v>1532</v>
      </c>
      <c r="CG95">
        <f ca="1">SUM(OFFSET($B95,-($B95-1),MATCH(CG$6,$7:$7,)-1,1,1):OFFSET($B95,0,MATCH(CG$6,$7:$7,)-1,1,1))</f>
        <v>295872</v>
      </c>
      <c r="CH95">
        <f ca="1">SUM(OFFSET($B95,-($B95-1),MATCH(CH$6,$7:$7,)-1,1,1):OFFSET($B95,0,MATCH(CH$6,$7:$7,)-1,1,1))</f>
        <v>0</v>
      </c>
      <c r="CJ95">
        <f>'[2]Tab L Summary'!$B14</f>
        <v>3168</v>
      </c>
      <c r="CK95">
        <f>'[2]Tab L Summary'!$D14</f>
        <v>5248</v>
      </c>
      <c r="CL95">
        <f>'[2]Tab L Summary'!$F14</f>
        <v>8400</v>
      </c>
      <c r="CM95">
        <f>'[2]Tab L Summary'!$H14</f>
        <v>368</v>
      </c>
      <c r="CN95">
        <f>'[2]Tab L Summary'!$J14</f>
        <v>976</v>
      </c>
      <c r="CO95" s="2">
        <f t="shared" si="71"/>
        <v>36416</v>
      </c>
      <c r="CP95" s="2">
        <f t="shared" si="72"/>
        <v>40752</v>
      </c>
      <c r="CQ95" s="2">
        <f t="shared" si="73"/>
        <v>86016</v>
      </c>
      <c r="CR95" s="2">
        <f t="shared" si="74"/>
        <v>2272</v>
      </c>
      <c r="CS95" s="2">
        <f t="shared" si="75"/>
        <v>9456</v>
      </c>
      <c r="CT95">
        <f ca="1">SUM(OFFSET($B95,-($B95-1),MATCH(CT$6,$7:$7,)-1,1,1):OFFSET($B95,0,MATCH(CT$6,$7:$7,)-1,1,1))</f>
        <v>36880</v>
      </c>
      <c r="CU95">
        <f ca="1">SUM(OFFSET($B95,-($B95-1),MATCH(CU$6,$7:$7,)-1,1,1):OFFSET($B95,0,MATCH(CU$6,$7:$7,)-1,1,1))</f>
        <v>78272</v>
      </c>
      <c r="CV95">
        <f ca="1">SUM(OFFSET($B95,-($B95-1),MATCH(CV$6,$7:$7,)-1,1,1):OFFSET($B95,0,MATCH(CV$6,$7:$7,)-1,1,1))</f>
        <v>2128</v>
      </c>
      <c r="CW95">
        <f ca="1">SUM(OFFSET($B95,-($B95-1),MATCH(CW$6,$7:$7,)-1,1,1):OFFSET($B95,0,MATCH(CW$6,$7:$7,)-1,1,1))</f>
        <v>8560</v>
      </c>
      <c r="CX95">
        <f ca="1">SUM(OFFSET($B95,-($B95-1),MATCH(CX$6,$7:$7,)-1,1,1):OFFSET($B95,0,MATCH(CX$6,$7:$7,)-1,1,1))</f>
        <v>388916</v>
      </c>
    </row>
    <row r="96" spans="2:102">
      <c r="B96" s="38">
        <f t="shared" si="29"/>
        <v>12</v>
      </c>
      <c r="C96" s="37">
        <v>41334</v>
      </c>
      <c r="D96" s="156">
        <f>'[2]Summary Passenger'!$B18</f>
        <v>66918</v>
      </c>
      <c r="E96" s="155">
        <f>'[2]Summary Passenger'!$F18</f>
        <v>511</v>
      </c>
      <c r="F96" s="155">
        <f>'[2]Summary Passenger'!$J18</f>
        <v>87336</v>
      </c>
      <c r="G96" s="155">
        <f t="shared" si="65"/>
        <v>726523</v>
      </c>
      <c r="H96" s="155">
        <f t="shared" si="66"/>
        <v>5755</v>
      </c>
      <c r="I96" s="155">
        <f t="shared" si="67"/>
        <v>984264</v>
      </c>
      <c r="J96" s="155">
        <f ca="1">SUM(OFFSET($B96,-($B96-1),MATCH(J$6,$7:$7,)-1,1,1):OFFSET($B96,0,MATCH(J$6,$7:$7,)-1,1,1))</f>
        <v>5755</v>
      </c>
      <c r="K96" s="155">
        <f ca="1">SUM(OFFSET($B96,-($B96-1),MATCH(K$6,$7:$7,)-1,1,1):OFFSET($B96,0,MATCH(K$6,$7:$7,)-1,1,1))</f>
        <v>984264</v>
      </c>
      <c r="L96" s="155">
        <f ca="1">SUM(OFFSET($B96,-($B96-1),MATCH(L$6,$7:$7,)-1,1,1):OFFSET($B96,0,MATCH(L$6,$7:$7,)-1,1,1))</f>
        <v>8710506</v>
      </c>
      <c r="M96" s="31">
        <f>'[2]Summary Passenger'!$D18</f>
        <v>432478</v>
      </c>
      <c r="N96" s="41">
        <f>'[2]Summary Passenger'!$H18</f>
        <v>7323</v>
      </c>
      <c r="O96" s="41">
        <f>'[2]Summary Passenger'!$L18</f>
        <v>537019</v>
      </c>
      <c r="P96">
        <f t="shared" si="68"/>
        <v>4646199</v>
      </c>
      <c r="Q96">
        <f t="shared" si="69"/>
        <v>81758</v>
      </c>
      <c r="R96">
        <f t="shared" si="70"/>
        <v>5960416</v>
      </c>
      <c r="S96">
        <f ca="1">SUM(OFFSET($B96,-($B96-1),MATCH(S$6,$7:$7,)-1,1,1):OFFSET($B96,0,MATCH(S$6,$7:$7,)-1,1,1))</f>
        <v>81758</v>
      </c>
      <c r="T96">
        <f ca="1">SUM(OFFSET($B96,-($B96-1),MATCH(T$6,$7:$7,)-1,1,1):OFFSET($B96,0,MATCH(T$6,$7:$7,)-1,1,1))</f>
        <v>5960416</v>
      </c>
      <c r="U96">
        <f ca="1">SUM(OFFSET($B96,-($B96-1),MATCH(U$6,$7:$7,)-1,1,1):OFFSET($B96,0,MATCH(U$6,$7:$7,)-1,1,1))</f>
        <v>54450580</v>
      </c>
      <c r="V96" s="31">
        <f>'[2]Tab K Summary'!$B15</f>
        <v>597</v>
      </c>
      <c r="W96" s="41">
        <f>'[2]Tab K Summary'!$D15</f>
        <v>14669</v>
      </c>
      <c r="X96" s="41">
        <f>'[2]Tab K Summary'!$F15</f>
        <v>1778</v>
      </c>
      <c r="Y96" s="41">
        <f>'[2]Tab K Summary'!$H15</f>
        <v>14246</v>
      </c>
      <c r="Z96" s="41">
        <f>'[2]Tab K Summary'!$J15</f>
        <v>827</v>
      </c>
      <c r="AA96" s="41">
        <f>'[2]Tab K Summary'!$L15</f>
        <v>64</v>
      </c>
      <c r="AB96" s="41">
        <f>'[2]Tab K Summary'!$N15</f>
        <v>916</v>
      </c>
      <c r="AC96">
        <v>366</v>
      </c>
      <c r="AD96">
        <v>281</v>
      </c>
      <c r="AE96">
        <v>72</v>
      </c>
      <c r="AF96">
        <v>719</v>
      </c>
      <c r="AG96" s="41">
        <v>1796</v>
      </c>
      <c r="AH96">
        <v>133</v>
      </c>
      <c r="AI96" s="41">
        <v>1929</v>
      </c>
      <c r="AJ96">
        <v>900</v>
      </c>
      <c r="AK96">
        <v>35</v>
      </c>
      <c r="AL96">
        <v>17</v>
      </c>
      <c r="AM96">
        <v>952</v>
      </c>
      <c r="AN96">
        <v>82</v>
      </c>
      <c r="AO96">
        <v>204</v>
      </c>
      <c r="AP96" s="41">
        <v>28995</v>
      </c>
      <c r="AR96" s="2">
        <f t="shared" si="58"/>
        <v>6964</v>
      </c>
      <c r="AS96" s="2">
        <f t="shared" si="59"/>
        <v>137554</v>
      </c>
      <c r="AT96" s="2">
        <f t="shared" si="60"/>
        <v>15438</v>
      </c>
      <c r="AU96" s="2">
        <f t="shared" si="61"/>
        <v>186208</v>
      </c>
      <c r="AV96" s="2">
        <f t="shared" si="62"/>
        <v>9194</v>
      </c>
      <c r="AW96" s="2">
        <f t="shared" si="63"/>
        <v>534</v>
      </c>
      <c r="AX96" s="2">
        <f t="shared" si="64"/>
        <v>7568</v>
      </c>
      <c r="AY96" s="2">
        <f t="shared" si="43"/>
        <v>4393</v>
      </c>
      <c r="AZ96" s="2">
        <f t="shared" si="44"/>
        <v>3659</v>
      </c>
      <c r="BA96" s="2">
        <f t="shared" si="45"/>
        <v>333</v>
      </c>
      <c r="BB96" s="2">
        <f t="shared" si="46"/>
        <v>8385</v>
      </c>
      <c r="BC96" s="2">
        <f t="shared" si="47"/>
        <v>16040</v>
      </c>
      <c r="BD96" s="2">
        <f t="shared" si="48"/>
        <v>1562</v>
      </c>
      <c r="BE96" s="2">
        <f t="shared" si="49"/>
        <v>17602</v>
      </c>
      <c r="BF96" s="2">
        <f t="shared" si="50"/>
        <v>7439</v>
      </c>
      <c r="BG96" s="2">
        <f t="shared" si="51"/>
        <v>356</v>
      </c>
      <c r="BH96" s="2">
        <f t="shared" si="52"/>
        <v>117</v>
      </c>
      <c r="BI96" s="2">
        <f t="shared" si="53"/>
        <v>7912</v>
      </c>
      <c r="BJ96" s="2">
        <f t="shared" si="54"/>
        <v>691</v>
      </c>
      <c r="BK96" s="2">
        <f t="shared" si="55"/>
        <v>1736</v>
      </c>
      <c r="BL96" s="2">
        <f t="shared" si="56"/>
        <v>324867</v>
      </c>
      <c r="BM96" s="2"/>
      <c r="BN96">
        <f ca="1">SUM(OFFSET($B96,-($B96-1),MATCH(BN$6,$7:$7,)-1,1,1):OFFSET($B96,0,MATCH(BN$6,$7:$7,)-1,1,1))</f>
        <v>137554</v>
      </c>
      <c r="BO96">
        <f ca="1">SUM(OFFSET($B96,-($B96-1),MATCH(BO$6,$7:$7,)-1,1,1):OFFSET($B96,0,MATCH(BO$6,$7:$7,)-1,1,1))</f>
        <v>15438</v>
      </c>
      <c r="BP96">
        <f ca="1">SUM(OFFSET($B96,-($B96-1),MATCH(BP$6,$7:$7,)-1,1,1):OFFSET($B96,0,MATCH(BP$6,$7:$7,)-1,1,1))</f>
        <v>186208</v>
      </c>
      <c r="BQ96">
        <f ca="1">SUM(OFFSET($B96,-($B96-1),MATCH(BQ$6,$7:$7,)-1,1,1):OFFSET($B96,0,MATCH(BQ$6,$7:$7,)-1,1,1))</f>
        <v>9194</v>
      </c>
      <c r="BR96">
        <f ca="1">SUM(OFFSET($B96,-($B96-1),MATCH(BR$6,$7:$7,)-1,1,1):OFFSET($B96,0,MATCH(BR$6,$7:$7,)-1,1,1))</f>
        <v>534</v>
      </c>
      <c r="BS96">
        <f ca="1">SUM(OFFSET($B96,-($B96-1),MATCH(BS$6,$7:$7,)-1,1,1):OFFSET($B96,0,MATCH(BS$6,$7:$7,)-1,1,1))</f>
        <v>7568</v>
      </c>
      <c r="BT96">
        <f ca="1">SUM(OFFSET($B96,-($B96-1),MATCH(BT$6,$7:$7,)-1,1,1):OFFSET($B96,0,MATCH(BT$6,$7:$7,)-1,1,1))</f>
        <v>4393</v>
      </c>
      <c r="BU96">
        <f ca="1">SUM(OFFSET($B96,-($B96-1),MATCH(BU$6,$7:$7,)-1,1,1):OFFSET($B96,0,MATCH(BU$6,$7:$7,)-1,1,1))</f>
        <v>3659</v>
      </c>
      <c r="BV96">
        <f ca="1">SUM(OFFSET($B96,-($B96-1),MATCH(BV$6,$7:$7,)-1,1,1):OFFSET($B96,0,MATCH(BV$6,$7:$7,)-1,1,1))</f>
        <v>333</v>
      </c>
      <c r="BW96">
        <f ca="1">SUM(OFFSET($B96,-($B96-1),MATCH(BW$6,$7:$7,)-1,1,1):OFFSET($B96,0,MATCH(BW$6,$7:$7,)-1,1,1))</f>
        <v>8385</v>
      </c>
      <c r="BX96">
        <f ca="1">SUM(OFFSET($B96,-($B96-1),MATCH(BX$6,$7:$7,)-1,1,1):OFFSET($B96,0,MATCH(BX$6,$7:$7,)-1,1,1))</f>
        <v>16040</v>
      </c>
      <c r="BY96">
        <f ca="1">SUM(OFFSET($B96,-($B96-1),MATCH(BY$6,$7:$7,)-1,1,1):OFFSET($B96,0,MATCH(BY$6,$7:$7,)-1,1,1))</f>
        <v>1562</v>
      </c>
      <c r="BZ96">
        <f ca="1">SUM(OFFSET($B96,-($B96-1),MATCH(BZ$6,$7:$7,)-1,1,1):OFFSET($B96,0,MATCH(BZ$6,$7:$7,)-1,1,1))</f>
        <v>17602</v>
      </c>
      <c r="CA96">
        <f ca="1">SUM(OFFSET($B96,-($B96-1),MATCH(CA$6,$7:$7,)-1,1,1):OFFSET($B96,0,MATCH(CA$6,$7:$7,)-1,1,1))</f>
        <v>7439</v>
      </c>
      <c r="CB96">
        <f ca="1">SUM(OFFSET($B96,-($B96-1),MATCH(CB$6,$7:$7,)-1,1,1):OFFSET($B96,0,MATCH(CB$6,$7:$7,)-1,1,1))</f>
        <v>356</v>
      </c>
      <c r="CC96">
        <f ca="1">SUM(OFFSET($B96,-($B96-1),MATCH(CC$6,$7:$7,)-1,1,1):OFFSET($B96,0,MATCH(CC$6,$7:$7,)-1,1,1))</f>
        <v>117</v>
      </c>
      <c r="CD96">
        <f ca="1">SUM(OFFSET($B96,-($B96-1),MATCH(CD$6,$7:$7,)-1,1,1):OFFSET($B96,0,MATCH(CD$6,$7:$7,)-1,1,1))</f>
        <v>7912</v>
      </c>
      <c r="CE96">
        <f ca="1">SUM(OFFSET($B96,-($B96-1),MATCH(CE$6,$7:$7,)-1,1,1):OFFSET($B96,0,MATCH(CE$6,$7:$7,)-1,1,1))</f>
        <v>691</v>
      </c>
      <c r="CF96">
        <f ca="1">SUM(OFFSET($B96,-($B96-1),MATCH(CF$6,$7:$7,)-1,1,1):OFFSET($B96,0,MATCH(CF$6,$7:$7,)-1,1,1))</f>
        <v>1736</v>
      </c>
      <c r="CG96">
        <f ca="1">SUM(OFFSET($B96,-($B96-1),MATCH(CG$6,$7:$7,)-1,1,1):OFFSET($B96,0,MATCH(CG$6,$7:$7,)-1,1,1))</f>
        <v>324867</v>
      </c>
      <c r="CH96">
        <f ca="1">SUM(OFFSET($B96,-($B96-1),MATCH(CH$6,$7:$7,)-1,1,1):OFFSET($B96,0,MATCH(CH$6,$7:$7,)-1,1,1))</f>
        <v>0</v>
      </c>
      <c r="CJ96">
        <f>'[2]Tab L Summary'!$B15</f>
        <v>3104</v>
      </c>
      <c r="CK96">
        <f>'[2]Tab L Summary'!$D15</f>
        <v>5152</v>
      </c>
      <c r="CL96">
        <f>'[2]Tab L Summary'!$F15</f>
        <v>9216</v>
      </c>
      <c r="CM96">
        <f>'[2]Tab L Summary'!$H15</f>
        <v>176</v>
      </c>
      <c r="CN96">
        <f>'[2]Tab L Summary'!$J15</f>
        <v>1184</v>
      </c>
      <c r="CO96" s="2">
        <f t="shared" si="71"/>
        <v>35696</v>
      </c>
      <c r="CP96" s="2">
        <f t="shared" si="72"/>
        <v>42032</v>
      </c>
      <c r="CQ96" s="2">
        <f t="shared" si="73"/>
        <v>87488</v>
      </c>
      <c r="CR96" s="2">
        <f t="shared" si="74"/>
        <v>2304</v>
      </c>
      <c r="CS96" s="2">
        <f t="shared" si="75"/>
        <v>9744</v>
      </c>
      <c r="CT96">
        <f ca="1">SUM(OFFSET($B96,-($B96-1),MATCH(CT$6,$7:$7,)-1,1,1):OFFSET($B96,0,MATCH(CT$6,$7:$7,)-1,1,1))</f>
        <v>42032</v>
      </c>
      <c r="CU96">
        <f ca="1">SUM(OFFSET($B96,-($B96-1),MATCH(CU$6,$7:$7,)-1,1,1):OFFSET($B96,0,MATCH(CU$6,$7:$7,)-1,1,1))</f>
        <v>87488</v>
      </c>
      <c r="CV96">
        <f ca="1">SUM(OFFSET($B96,-($B96-1),MATCH(CV$6,$7:$7,)-1,1,1):OFFSET($B96,0,MATCH(CV$6,$7:$7,)-1,1,1))</f>
        <v>2304</v>
      </c>
      <c r="CW96">
        <f ca="1">SUM(OFFSET($B96,-($B96-1),MATCH(CW$6,$7:$7,)-1,1,1):OFFSET($B96,0,MATCH(CW$6,$7:$7,)-1,1,1))</f>
        <v>9744</v>
      </c>
      <c r="CX96">
        <f ca="1">SUM(OFFSET($B96,-($B96-1),MATCH(CX$6,$7:$7,)-1,1,1):OFFSET($B96,0,MATCH(CX$6,$7:$7,)-1,1,1))</f>
        <v>424612</v>
      </c>
    </row>
    <row r="97" spans="2:102">
      <c r="B97" s="38">
        <f t="shared" si="29"/>
        <v>1</v>
      </c>
      <c r="C97" s="37">
        <v>41365</v>
      </c>
      <c r="D97" s="156">
        <f>'[2]Summary Passenger'!$B19</f>
        <v>63619</v>
      </c>
      <c r="E97" s="155">
        <f>'[2]Summary Passenger'!$F19</f>
        <v>489</v>
      </c>
      <c r="F97" s="155">
        <f>'[2]Summary Passenger'!$J19</f>
        <v>83760</v>
      </c>
      <c r="G97" s="155">
        <f t="shared" si="65"/>
        <v>728559</v>
      </c>
      <c r="H97" s="155">
        <f t="shared" si="66"/>
        <v>5780</v>
      </c>
      <c r="I97" s="155">
        <f t="shared" si="67"/>
        <v>988632</v>
      </c>
      <c r="J97" s="155">
        <f ca="1">SUM(OFFSET($B97,-($B97-1),MATCH(J$6,$7:$7,)-1,1,1):OFFSET($B97,0,MATCH(J$6,$7:$7,)-1,1,1))</f>
        <v>489</v>
      </c>
      <c r="K97" s="155">
        <f ca="1">SUM(OFFSET($B97,-($B97-1),MATCH(K$6,$7:$7,)-1,1,1):OFFSET($B97,0,MATCH(K$6,$7:$7,)-1,1,1))</f>
        <v>83760</v>
      </c>
      <c r="L97" s="155">
        <f ca="1">SUM(OFFSET($B97,-($B97-1),MATCH(L$6,$7:$7,)-1,1,1):OFFSET($B97,0,MATCH(L$6,$7:$7,)-1,1,1))</f>
        <v>728559</v>
      </c>
      <c r="M97" s="31">
        <f>'[2]Summary Passenger'!$D19</f>
        <v>417469</v>
      </c>
      <c r="N97" s="41">
        <f>'[2]Summary Passenger'!$H19</f>
        <v>7014</v>
      </c>
      <c r="O97" s="41">
        <f>'[2]Summary Passenger'!$L19</f>
        <v>523550</v>
      </c>
      <c r="P97">
        <f t="shared" si="68"/>
        <v>4681532</v>
      </c>
      <c r="Q97">
        <f t="shared" si="69"/>
        <v>81882</v>
      </c>
      <c r="R97">
        <f t="shared" si="70"/>
        <v>5990626</v>
      </c>
      <c r="S97">
        <f ca="1">SUM(OFFSET($B97,-($B97-1),MATCH(S$6,$7:$7,)-1,1,1):OFFSET($B97,0,MATCH(S$6,$7:$7,)-1,1,1))</f>
        <v>7014</v>
      </c>
      <c r="T97">
        <f ca="1">SUM(OFFSET($B97,-($B97-1),MATCH(T$6,$7:$7,)-1,1,1):OFFSET($B97,0,MATCH(T$6,$7:$7,)-1,1,1))</f>
        <v>523550</v>
      </c>
      <c r="U97">
        <f ca="1">SUM(OFFSET($B97,-($B97-1),MATCH(U$6,$7:$7,)-1,1,1):OFFSET($B97,0,MATCH(U$6,$7:$7,)-1,1,1))</f>
        <v>4681532</v>
      </c>
      <c r="V97" s="31">
        <f>'[2]Tab K Summary'!$B16</f>
        <v>479</v>
      </c>
      <c r="W97" s="41">
        <f>'[2]Tab K Summary'!$D16</f>
        <v>12315</v>
      </c>
      <c r="X97" s="41">
        <f>'[2]Tab K Summary'!$F16</f>
        <v>1303</v>
      </c>
      <c r="Y97" s="41">
        <f>'[2]Tab K Summary'!$H16</f>
        <v>14508</v>
      </c>
      <c r="Z97" s="41">
        <f>'[2]Tab K Summary'!$J16</f>
        <v>647</v>
      </c>
      <c r="AA97" s="41">
        <f>'[2]Tab K Summary'!$L16</f>
        <v>16</v>
      </c>
      <c r="AB97" s="41">
        <f>'[2]Tab K Summary'!$N16</f>
        <v>661</v>
      </c>
      <c r="AC97">
        <v>363</v>
      </c>
      <c r="AD97">
        <v>166</v>
      </c>
      <c r="AE97">
        <v>49</v>
      </c>
      <c r="AF97">
        <v>578</v>
      </c>
      <c r="AG97" s="41">
        <v>1335</v>
      </c>
      <c r="AH97">
        <v>53</v>
      </c>
      <c r="AI97" s="41">
        <v>1388</v>
      </c>
      <c r="AJ97">
        <v>660</v>
      </c>
      <c r="AK97">
        <v>17</v>
      </c>
      <c r="AL97">
        <v>0</v>
      </c>
      <c r="AM97">
        <v>677</v>
      </c>
      <c r="AN97">
        <v>16</v>
      </c>
      <c r="AO97">
        <v>133</v>
      </c>
      <c r="AP97" s="41">
        <v>26903</v>
      </c>
      <c r="AR97" s="2">
        <f t="shared" si="58"/>
        <v>7082</v>
      </c>
      <c r="AS97" s="2">
        <f t="shared" si="59"/>
        <v>138940</v>
      </c>
      <c r="AT97" s="2">
        <f t="shared" si="60"/>
        <v>15720</v>
      </c>
      <c r="AU97" s="2">
        <f t="shared" si="61"/>
        <v>184644</v>
      </c>
      <c r="AV97" s="2">
        <f t="shared" si="62"/>
        <v>9064</v>
      </c>
      <c r="AW97" s="2">
        <f t="shared" si="63"/>
        <v>550</v>
      </c>
      <c r="AX97" s="2">
        <f t="shared" si="64"/>
        <v>7665</v>
      </c>
      <c r="AY97" s="2">
        <f t="shared" si="43"/>
        <v>4517</v>
      </c>
      <c r="AZ97" s="2">
        <f t="shared" si="44"/>
        <v>3598</v>
      </c>
      <c r="BA97" s="2">
        <f t="shared" si="45"/>
        <v>365</v>
      </c>
      <c r="BB97" s="2">
        <f t="shared" si="46"/>
        <v>8480</v>
      </c>
      <c r="BC97" s="2">
        <f t="shared" si="47"/>
        <v>16290</v>
      </c>
      <c r="BD97" s="2">
        <f t="shared" si="48"/>
        <v>1503</v>
      </c>
      <c r="BE97" s="2">
        <f t="shared" si="49"/>
        <v>17793</v>
      </c>
      <c r="BF97" s="2">
        <f t="shared" si="50"/>
        <v>7535</v>
      </c>
      <c r="BG97" s="2">
        <f t="shared" si="51"/>
        <v>357</v>
      </c>
      <c r="BH97" s="2">
        <f t="shared" si="52"/>
        <v>117</v>
      </c>
      <c r="BI97" s="2">
        <f t="shared" si="53"/>
        <v>8009</v>
      </c>
      <c r="BJ97" s="2">
        <f t="shared" si="54"/>
        <v>557</v>
      </c>
      <c r="BK97" s="2">
        <f t="shared" si="55"/>
        <v>1689</v>
      </c>
      <c r="BL97" s="2">
        <f t="shared" si="56"/>
        <v>324721</v>
      </c>
      <c r="BM97" s="2"/>
      <c r="BN97">
        <f ca="1">SUM(OFFSET($B97,-($B97-1),MATCH(BN$6,$7:$7,)-1,1,1):OFFSET($B97,0,MATCH(BN$6,$7:$7,)-1,1,1))</f>
        <v>12315</v>
      </c>
      <c r="BO97">
        <f ca="1">SUM(OFFSET($B97,-($B97-1),MATCH(BO$6,$7:$7,)-1,1,1):OFFSET($B97,0,MATCH(BO$6,$7:$7,)-1,1,1))</f>
        <v>1303</v>
      </c>
      <c r="BP97">
        <f ca="1">SUM(OFFSET($B97,-($B97-1),MATCH(BP$6,$7:$7,)-1,1,1):OFFSET($B97,0,MATCH(BP$6,$7:$7,)-1,1,1))</f>
        <v>14508</v>
      </c>
      <c r="BQ97">
        <f ca="1">SUM(OFFSET($B97,-($B97-1),MATCH(BQ$6,$7:$7,)-1,1,1):OFFSET($B97,0,MATCH(BQ$6,$7:$7,)-1,1,1))</f>
        <v>647</v>
      </c>
      <c r="BR97">
        <f ca="1">SUM(OFFSET($B97,-($B97-1),MATCH(BR$6,$7:$7,)-1,1,1):OFFSET($B97,0,MATCH(BR$6,$7:$7,)-1,1,1))</f>
        <v>16</v>
      </c>
      <c r="BS97">
        <f ca="1">SUM(OFFSET($B97,-($B97-1),MATCH(BS$6,$7:$7,)-1,1,1):OFFSET($B97,0,MATCH(BS$6,$7:$7,)-1,1,1))</f>
        <v>661</v>
      </c>
      <c r="BT97">
        <f ca="1">SUM(OFFSET($B97,-($B97-1),MATCH(BT$6,$7:$7,)-1,1,1):OFFSET($B97,0,MATCH(BT$6,$7:$7,)-1,1,1))</f>
        <v>363</v>
      </c>
      <c r="BU97">
        <f ca="1">SUM(OFFSET($B97,-($B97-1),MATCH(BU$6,$7:$7,)-1,1,1):OFFSET($B97,0,MATCH(BU$6,$7:$7,)-1,1,1))</f>
        <v>166</v>
      </c>
      <c r="BV97">
        <f ca="1">SUM(OFFSET($B97,-($B97-1),MATCH(BV$6,$7:$7,)-1,1,1):OFFSET($B97,0,MATCH(BV$6,$7:$7,)-1,1,1))</f>
        <v>49</v>
      </c>
      <c r="BW97">
        <f ca="1">SUM(OFFSET($B97,-($B97-1),MATCH(BW$6,$7:$7,)-1,1,1):OFFSET($B97,0,MATCH(BW$6,$7:$7,)-1,1,1))</f>
        <v>578</v>
      </c>
      <c r="BX97">
        <f ca="1">SUM(OFFSET($B97,-($B97-1),MATCH(BX$6,$7:$7,)-1,1,1):OFFSET($B97,0,MATCH(BX$6,$7:$7,)-1,1,1))</f>
        <v>1335</v>
      </c>
      <c r="BY97">
        <f ca="1">SUM(OFFSET($B97,-($B97-1),MATCH(BY$6,$7:$7,)-1,1,1):OFFSET($B97,0,MATCH(BY$6,$7:$7,)-1,1,1))</f>
        <v>53</v>
      </c>
      <c r="BZ97">
        <f ca="1">SUM(OFFSET($B97,-($B97-1),MATCH(BZ$6,$7:$7,)-1,1,1):OFFSET($B97,0,MATCH(BZ$6,$7:$7,)-1,1,1))</f>
        <v>1388</v>
      </c>
      <c r="CA97">
        <f ca="1">SUM(OFFSET($B97,-($B97-1),MATCH(CA$6,$7:$7,)-1,1,1):OFFSET($B97,0,MATCH(CA$6,$7:$7,)-1,1,1))</f>
        <v>660</v>
      </c>
      <c r="CB97">
        <f ca="1">SUM(OFFSET($B97,-($B97-1),MATCH(CB$6,$7:$7,)-1,1,1):OFFSET($B97,0,MATCH(CB$6,$7:$7,)-1,1,1))</f>
        <v>17</v>
      </c>
      <c r="CC97">
        <f ca="1">SUM(OFFSET($B97,-($B97-1),MATCH(CC$6,$7:$7,)-1,1,1):OFFSET($B97,0,MATCH(CC$6,$7:$7,)-1,1,1))</f>
        <v>0</v>
      </c>
      <c r="CD97">
        <f ca="1">SUM(OFFSET($B97,-($B97-1),MATCH(CD$6,$7:$7,)-1,1,1):OFFSET($B97,0,MATCH(CD$6,$7:$7,)-1,1,1))</f>
        <v>677</v>
      </c>
      <c r="CE97">
        <f ca="1">SUM(OFFSET($B97,-($B97-1),MATCH(CE$6,$7:$7,)-1,1,1):OFFSET($B97,0,MATCH(CE$6,$7:$7,)-1,1,1))</f>
        <v>16</v>
      </c>
      <c r="CF97">
        <f ca="1">SUM(OFFSET($B97,-($B97-1),MATCH(CF$6,$7:$7,)-1,1,1):OFFSET($B97,0,MATCH(CF$6,$7:$7,)-1,1,1))</f>
        <v>133</v>
      </c>
      <c r="CG97">
        <f ca="1">SUM(OFFSET($B97,-($B97-1),MATCH(CG$6,$7:$7,)-1,1,1):OFFSET($B97,0,MATCH(CG$6,$7:$7,)-1,1,1))</f>
        <v>26903</v>
      </c>
      <c r="CH97">
        <f ca="1">SUM(OFFSET($B97,-($B97-1),MATCH(CH$6,$7:$7,)-1,1,1):OFFSET($B97,0,MATCH(CH$6,$7:$7,)-1,1,1))</f>
        <v>0</v>
      </c>
      <c r="CJ97">
        <f>'[2]Tab L Summary'!$B16</f>
        <v>3344</v>
      </c>
      <c r="CK97">
        <f>'[2]Tab L Summary'!$D16</f>
        <v>4928</v>
      </c>
      <c r="CL97">
        <f>'[2]Tab L Summary'!$F16</f>
        <v>5952</v>
      </c>
      <c r="CM97">
        <f>'[2]Tab L Summary'!$H16</f>
        <v>304</v>
      </c>
      <c r="CN97">
        <f>'[2]Tab L Summary'!$J16</f>
        <v>768</v>
      </c>
      <c r="CO97" s="2">
        <f t="shared" si="71"/>
        <v>36496</v>
      </c>
      <c r="CP97" s="2">
        <f t="shared" si="72"/>
        <v>43920</v>
      </c>
      <c r="CQ97" s="2">
        <f t="shared" si="73"/>
        <v>86080</v>
      </c>
      <c r="CR97" s="2">
        <f t="shared" si="74"/>
        <v>2416</v>
      </c>
      <c r="CS97" s="2">
        <f t="shared" si="75"/>
        <v>9872</v>
      </c>
      <c r="CT97">
        <f ca="1">SUM(OFFSET($B97,-($B97-1),MATCH(CT$6,$7:$7,)-1,1,1):OFFSET($B97,0,MATCH(CT$6,$7:$7,)-1,1,1))</f>
        <v>4928</v>
      </c>
      <c r="CU97">
        <f ca="1">SUM(OFFSET($B97,-($B97-1),MATCH(CU$6,$7:$7,)-1,1,1):OFFSET($B97,0,MATCH(CU$6,$7:$7,)-1,1,1))</f>
        <v>5952</v>
      </c>
      <c r="CV97">
        <f ca="1">SUM(OFFSET($B97,-($B97-1),MATCH(CV$6,$7:$7,)-1,1,1):OFFSET($B97,0,MATCH(CV$6,$7:$7,)-1,1,1))</f>
        <v>304</v>
      </c>
      <c r="CW97">
        <f ca="1">SUM(OFFSET($B97,-($B97-1),MATCH(CW$6,$7:$7,)-1,1,1):OFFSET($B97,0,MATCH(CW$6,$7:$7,)-1,1,1))</f>
        <v>768</v>
      </c>
      <c r="CX97">
        <f ca="1">SUM(OFFSET($B97,-($B97-1),MATCH(CX$6,$7:$7,)-1,1,1):OFFSET($B97,0,MATCH(CX$6,$7:$7,)-1,1,1))</f>
        <v>36496</v>
      </c>
    </row>
    <row r="98" spans="2:102">
      <c r="B98" s="38">
        <f t="shared" si="29"/>
        <v>2</v>
      </c>
      <c r="C98" s="37">
        <v>41395</v>
      </c>
      <c r="D98" s="156">
        <f>'[2]Summary Passenger'!$B20</f>
        <v>53262</v>
      </c>
      <c r="E98" s="155">
        <f>'[2]Summary Passenger'!$F20</f>
        <v>450</v>
      </c>
      <c r="F98" s="155">
        <f>'[2]Summary Passenger'!$J20</f>
        <v>77088</v>
      </c>
      <c r="G98" s="155">
        <f t="shared" ref="G98:G153" si="76">SUM(D87:D98)</f>
        <v>732999</v>
      </c>
      <c r="H98" s="155">
        <f t="shared" ref="H98:I113" si="77">SUM(E87:E98)</f>
        <v>5796</v>
      </c>
      <c r="I98" s="155">
        <f t="shared" si="77"/>
        <v>991536</v>
      </c>
      <c r="J98" s="155">
        <f ca="1">SUM(OFFSET($B98,-($B98-1),MATCH(J$6,$7:$7,)-1,1,1):OFFSET($B98,0,MATCH(J$6,$7:$7,)-1,1,1))</f>
        <v>939</v>
      </c>
      <c r="K98" s="155">
        <f ca="1">SUM(OFFSET($B98,-($B98-1),MATCH(K$6,$7:$7,)-1,1,1):OFFSET($B98,0,MATCH(K$6,$7:$7,)-1,1,1))</f>
        <v>160848</v>
      </c>
      <c r="L98" s="155">
        <f ca="1">SUM(OFFSET($B98,-($B98-1),MATCH(L$6,$7:$7,)-1,1,1):OFFSET($B98,0,MATCH(L$6,$7:$7,)-1,1,1))</f>
        <v>1461558</v>
      </c>
      <c r="M98" s="31">
        <f>'[2]Summary Passenger'!$D20</f>
        <v>406071</v>
      </c>
      <c r="N98" s="41">
        <f>'[2]Summary Passenger'!$H20</f>
        <v>6861</v>
      </c>
      <c r="O98" s="41">
        <f>'[2]Summary Passenger'!$L20</f>
        <v>502286</v>
      </c>
      <c r="P98">
        <f t="shared" ref="P98:P153" si="78">SUM(M87:M98)</f>
        <v>4721160</v>
      </c>
      <c r="Q98">
        <f t="shared" ref="Q98:Q153" si="79">SUM(N87:N98)</f>
        <v>81879</v>
      </c>
      <c r="R98">
        <f t="shared" ref="R98:R153" si="80">SUM(O87:O98)</f>
        <v>6005038</v>
      </c>
      <c r="S98">
        <f ca="1">SUM(OFFSET($B98,-($B98-1),MATCH(S$6,$7:$7,)-1,1,1):OFFSET($B98,0,MATCH(S$6,$7:$7,)-1,1,1))</f>
        <v>13875</v>
      </c>
      <c r="T98">
        <f ca="1">SUM(OFFSET($B98,-($B98-1),MATCH(T$6,$7:$7,)-1,1,1):OFFSET($B98,0,MATCH(T$6,$7:$7,)-1,1,1))</f>
        <v>1025836</v>
      </c>
      <c r="U98">
        <f ca="1">SUM(OFFSET($B98,-($B98-1),MATCH(U$6,$7:$7,)-1,1,1):OFFSET($B98,0,MATCH(U$6,$7:$7,)-1,1,1))</f>
        <v>9402692</v>
      </c>
      <c r="V98" s="31">
        <f>'[2]Tab K Summary'!$B17</f>
        <v>526</v>
      </c>
      <c r="W98" s="41">
        <f>'[2]Tab K Summary'!$D17</f>
        <v>9395</v>
      </c>
      <c r="X98" s="41">
        <f>'[2]Tab K Summary'!$F17</f>
        <v>614</v>
      </c>
      <c r="Y98" s="41">
        <f>'[2]Tab K Summary'!$H17</f>
        <v>14344</v>
      </c>
      <c r="Z98" s="41">
        <f>'[2]Tab K Summary'!$J17</f>
        <v>606</v>
      </c>
      <c r="AA98" s="41">
        <f>'[2]Tab K Summary'!$L17</f>
        <v>17</v>
      </c>
      <c r="AB98" s="41">
        <f>'[2]Tab K Summary'!$N17</f>
        <v>485</v>
      </c>
      <c r="AC98">
        <v>346</v>
      </c>
      <c r="AD98">
        <v>199</v>
      </c>
      <c r="AE98">
        <v>106</v>
      </c>
      <c r="AF98">
        <v>651</v>
      </c>
      <c r="AG98">
        <v>646</v>
      </c>
      <c r="AH98">
        <v>71</v>
      </c>
      <c r="AI98">
        <v>717</v>
      </c>
      <c r="AJ98">
        <v>485</v>
      </c>
      <c r="AK98">
        <v>17</v>
      </c>
      <c r="AL98">
        <v>16</v>
      </c>
      <c r="AM98">
        <v>518</v>
      </c>
      <c r="AN98">
        <v>36</v>
      </c>
      <c r="AO98">
        <v>78</v>
      </c>
      <c r="AP98" s="41">
        <v>23822</v>
      </c>
      <c r="AR98" s="2">
        <f t="shared" si="58"/>
        <v>7248</v>
      </c>
      <c r="AS98" s="2">
        <f t="shared" si="59"/>
        <v>139584</v>
      </c>
      <c r="AT98" s="2">
        <f t="shared" si="60"/>
        <v>15604</v>
      </c>
      <c r="AU98" s="2">
        <f t="shared" si="61"/>
        <v>185720</v>
      </c>
      <c r="AV98" s="2">
        <f t="shared" si="62"/>
        <v>9157</v>
      </c>
      <c r="AW98" s="2">
        <f t="shared" si="63"/>
        <v>551</v>
      </c>
      <c r="AX98" s="2">
        <f t="shared" si="64"/>
        <v>7743</v>
      </c>
      <c r="AY98" s="2">
        <f t="shared" si="43"/>
        <v>4649</v>
      </c>
      <c r="AZ98" s="2">
        <f t="shared" si="44"/>
        <v>3550</v>
      </c>
      <c r="BA98" s="2">
        <f t="shared" si="45"/>
        <v>447</v>
      </c>
      <c r="BB98" s="2">
        <f t="shared" si="46"/>
        <v>8646</v>
      </c>
      <c r="BC98" s="2">
        <f t="shared" si="47"/>
        <v>16206</v>
      </c>
      <c r="BD98" s="2">
        <f t="shared" si="48"/>
        <v>1490</v>
      </c>
      <c r="BE98" s="2">
        <f t="shared" si="49"/>
        <v>17696</v>
      </c>
      <c r="BF98" s="2">
        <f t="shared" si="50"/>
        <v>7613</v>
      </c>
      <c r="BG98" s="2">
        <f t="shared" si="51"/>
        <v>358</v>
      </c>
      <c r="BH98" s="2">
        <f t="shared" si="52"/>
        <v>133</v>
      </c>
      <c r="BI98" s="2">
        <f t="shared" si="53"/>
        <v>8104</v>
      </c>
      <c r="BJ98" s="2">
        <f t="shared" si="54"/>
        <v>575</v>
      </c>
      <c r="BK98" s="2">
        <f t="shared" si="55"/>
        <v>1743</v>
      </c>
      <c r="BL98" s="2">
        <f t="shared" si="56"/>
        <v>326474</v>
      </c>
      <c r="BM98" s="2"/>
      <c r="BN98">
        <f ca="1">SUM(OFFSET($B98,-($B98-1),MATCH(BN$6,$7:$7,)-1,1,1):OFFSET($B98,0,MATCH(BN$6,$7:$7,)-1,1,1))</f>
        <v>21710</v>
      </c>
      <c r="BO98">
        <f ca="1">SUM(OFFSET($B98,-($B98-1),MATCH(BO$6,$7:$7,)-1,1,1):OFFSET($B98,0,MATCH(BO$6,$7:$7,)-1,1,1))</f>
        <v>1917</v>
      </c>
      <c r="BP98">
        <f ca="1">SUM(OFFSET($B98,-($B98-1),MATCH(BP$6,$7:$7,)-1,1,1):OFFSET($B98,0,MATCH(BP$6,$7:$7,)-1,1,1))</f>
        <v>28852</v>
      </c>
      <c r="BQ98">
        <f ca="1">SUM(OFFSET($B98,-($B98-1),MATCH(BQ$6,$7:$7,)-1,1,1):OFFSET($B98,0,MATCH(BQ$6,$7:$7,)-1,1,1))</f>
        <v>1253</v>
      </c>
      <c r="BR98">
        <f ca="1">SUM(OFFSET($B98,-($B98-1),MATCH(BR$6,$7:$7,)-1,1,1):OFFSET($B98,0,MATCH(BR$6,$7:$7,)-1,1,1))</f>
        <v>33</v>
      </c>
      <c r="BS98">
        <f ca="1">SUM(OFFSET($B98,-($B98-1),MATCH(BS$6,$7:$7,)-1,1,1):OFFSET($B98,0,MATCH(BS$6,$7:$7,)-1,1,1))</f>
        <v>1146</v>
      </c>
      <c r="BT98">
        <f ca="1">SUM(OFFSET($B98,-($B98-1),MATCH(BT$6,$7:$7,)-1,1,1):OFFSET($B98,0,MATCH(BT$6,$7:$7,)-1,1,1))</f>
        <v>709</v>
      </c>
      <c r="BU98">
        <f ca="1">SUM(OFFSET($B98,-($B98-1),MATCH(BU$6,$7:$7,)-1,1,1):OFFSET($B98,0,MATCH(BU$6,$7:$7,)-1,1,1))</f>
        <v>365</v>
      </c>
      <c r="BV98">
        <f ca="1">SUM(OFFSET($B98,-($B98-1),MATCH(BV$6,$7:$7,)-1,1,1):OFFSET($B98,0,MATCH(BV$6,$7:$7,)-1,1,1))</f>
        <v>155</v>
      </c>
      <c r="BW98">
        <f ca="1">SUM(OFFSET($B98,-($B98-1),MATCH(BW$6,$7:$7,)-1,1,1):OFFSET($B98,0,MATCH(BW$6,$7:$7,)-1,1,1))</f>
        <v>1229</v>
      </c>
      <c r="BX98">
        <f ca="1">SUM(OFFSET($B98,-($B98-1),MATCH(BX$6,$7:$7,)-1,1,1):OFFSET($B98,0,MATCH(BX$6,$7:$7,)-1,1,1))</f>
        <v>1981</v>
      </c>
      <c r="BY98">
        <f ca="1">SUM(OFFSET($B98,-($B98-1),MATCH(BY$6,$7:$7,)-1,1,1):OFFSET($B98,0,MATCH(BY$6,$7:$7,)-1,1,1))</f>
        <v>124</v>
      </c>
      <c r="BZ98">
        <f ca="1">SUM(OFFSET($B98,-($B98-1),MATCH(BZ$6,$7:$7,)-1,1,1):OFFSET($B98,0,MATCH(BZ$6,$7:$7,)-1,1,1))</f>
        <v>2105</v>
      </c>
      <c r="CA98">
        <f ca="1">SUM(OFFSET($B98,-($B98-1),MATCH(CA$6,$7:$7,)-1,1,1):OFFSET($B98,0,MATCH(CA$6,$7:$7,)-1,1,1))</f>
        <v>1145</v>
      </c>
      <c r="CB98">
        <f ca="1">SUM(OFFSET($B98,-($B98-1),MATCH(CB$6,$7:$7,)-1,1,1):OFFSET($B98,0,MATCH(CB$6,$7:$7,)-1,1,1))</f>
        <v>34</v>
      </c>
      <c r="CC98">
        <f ca="1">SUM(OFFSET($B98,-($B98-1),MATCH(CC$6,$7:$7,)-1,1,1):OFFSET($B98,0,MATCH(CC$6,$7:$7,)-1,1,1))</f>
        <v>16</v>
      </c>
      <c r="CD98">
        <f ca="1">SUM(OFFSET($B98,-($B98-1),MATCH(CD$6,$7:$7,)-1,1,1):OFFSET($B98,0,MATCH(CD$6,$7:$7,)-1,1,1))</f>
        <v>1195</v>
      </c>
      <c r="CE98">
        <f ca="1">SUM(OFFSET($B98,-($B98-1),MATCH(CE$6,$7:$7,)-1,1,1):OFFSET($B98,0,MATCH(CE$6,$7:$7,)-1,1,1))</f>
        <v>52</v>
      </c>
      <c r="CF98">
        <f ca="1">SUM(OFFSET($B98,-($B98-1),MATCH(CF$6,$7:$7,)-1,1,1):OFFSET($B98,0,MATCH(CF$6,$7:$7,)-1,1,1))</f>
        <v>211</v>
      </c>
      <c r="CG98">
        <f ca="1">SUM(OFFSET($B98,-($B98-1),MATCH(CG$6,$7:$7,)-1,1,1):OFFSET($B98,0,MATCH(CG$6,$7:$7,)-1,1,1))</f>
        <v>50725</v>
      </c>
      <c r="CH98">
        <f ca="1">SUM(OFFSET($B98,-($B98-1),MATCH(CH$6,$7:$7,)-1,1,1):OFFSET($B98,0,MATCH(CH$6,$7:$7,)-1,1,1))</f>
        <v>0</v>
      </c>
      <c r="CJ98">
        <f>'[2]Tab L Summary'!$B17</f>
        <v>3376</v>
      </c>
      <c r="CK98">
        <f>'[2]Tab L Summary'!$D17</f>
        <v>2016</v>
      </c>
      <c r="CL98">
        <f>'[2]Tab L Summary'!$F17</f>
        <v>5408</v>
      </c>
      <c r="CM98">
        <f>'[2]Tab L Summary'!$H17</f>
        <v>96</v>
      </c>
      <c r="CN98">
        <f>'[2]Tab L Summary'!$J17</f>
        <v>720</v>
      </c>
      <c r="CO98" s="2">
        <f t="shared" si="71"/>
        <v>36608</v>
      </c>
      <c r="CP98" s="2">
        <f t="shared" si="72"/>
        <v>44160</v>
      </c>
      <c r="CQ98" s="2">
        <f t="shared" si="73"/>
        <v>86416</v>
      </c>
      <c r="CR98" s="2">
        <f t="shared" si="74"/>
        <v>2416</v>
      </c>
      <c r="CS98" s="2">
        <f t="shared" si="75"/>
        <v>9920</v>
      </c>
      <c r="CT98">
        <f ca="1">SUM(OFFSET($B98,-($B98-1),MATCH(CT$6,$7:$7,)-1,1,1):OFFSET($B98,0,MATCH(CT$6,$7:$7,)-1,1,1))</f>
        <v>6944</v>
      </c>
      <c r="CU98">
        <f ca="1">SUM(OFFSET($B98,-($B98-1),MATCH(CU$6,$7:$7,)-1,1,1):OFFSET($B98,0,MATCH(CU$6,$7:$7,)-1,1,1))</f>
        <v>11360</v>
      </c>
      <c r="CV98">
        <f ca="1">SUM(OFFSET($B98,-($B98-1),MATCH(CV$6,$7:$7,)-1,1,1):OFFSET($B98,0,MATCH(CV$6,$7:$7,)-1,1,1))</f>
        <v>400</v>
      </c>
      <c r="CW98">
        <f ca="1">SUM(OFFSET($B98,-($B98-1),MATCH(CW$6,$7:$7,)-1,1,1):OFFSET($B98,0,MATCH(CW$6,$7:$7,)-1,1,1))</f>
        <v>1488</v>
      </c>
      <c r="CX98">
        <f ca="1">SUM(OFFSET($B98,-($B98-1),MATCH(CX$6,$7:$7,)-1,1,1):OFFSET($B98,0,MATCH(CX$6,$7:$7,)-1,1,1))</f>
        <v>73104</v>
      </c>
    </row>
    <row r="99" spans="2:102">
      <c r="B99" s="38">
        <f t="shared" si="29"/>
        <v>3</v>
      </c>
      <c r="C99" s="37">
        <v>41426</v>
      </c>
      <c r="D99" s="156">
        <f>'[2]Summary Passenger'!$B21</f>
        <v>50359</v>
      </c>
      <c r="E99" s="155">
        <f>'[2]Summary Passenger'!$F21</f>
        <v>419</v>
      </c>
      <c r="F99" s="155">
        <f>'[2]Summary Passenger'!$J21</f>
        <v>71832</v>
      </c>
      <c r="G99" s="155">
        <f t="shared" si="76"/>
        <v>732367</v>
      </c>
      <c r="H99" s="155">
        <f t="shared" si="77"/>
        <v>5790</v>
      </c>
      <c r="I99" s="155">
        <f t="shared" ref="I99:I153" si="81">SUM(F88:F99)</f>
        <v>990672</v>
      </c>
      <c r="J99" s="155">
        <f ca="1">SUM(OFFSET($B99,-($B99-1),MATCH(J$6,$7:$7,)-1,1,1):OFFSET($B99,0,MATCH(J$6,$7:$7,)-1,1,1))</f>
        <v>1358</v>
      </c>
      <c r="K99" s="155">
        <f ca="1">SUM(OFFSET($B99,-($B99-1),MATCH(K$6,$7:$7,)-1,1,1):OFFSET($B99,0,MATCH(K$6,$7:$7,)-1,1,1))</f>
        <v>232680</v>
      </c>
      <c r="L99" s="155">
        <f ca="1">SUM(OFFSET($B99,-($B99-1),MATCH(L$6,$7:$7,)-1,1,1):OFFSET($B99,0,MATCH(L$6,$7:$7,)-1,1,1))</f>
        <v>2193925</v>
      </c>
      <c r="M99" s="31">
        <f>'[2]Summary Passenger'!$D21</f>
        <v>360931</v>
      </c>
      <c r="N99" s="41">
        <f>'[2]Summary Passenger'!$H21</f>
        <v>6205</v>
      </c>
      <c r="O99" s="41">
        <f>'[2]Summary Passenger'!$L21</f>
        <v>457200</v>
      </c>
      <c r="P99">
        <f t="shared" si="78"/>
        <v>4731207</v>
      </c>
      <c r="Q99">
        <f t="shared" si="79"/>
        <v>81661</v>
      </c>
      <c r="R99">
        <f t="shared" si="80"/>
        <v>6002235</v>
      </c>
      <c r="S99">
        <f ca="1">SUM(OFFSET($B99,-($B99-1),MATCH(S$6,$7:$7,)-1,1,1):OFFSET($B99,0,MATCH(S$6,$7:$7,)-1,1,1))</f>
        <v>20080</v>
      </c>
      <c r="T99">
        <f ca="1">SUM(OFFSET($B99,-($B99-1),MATCH(T$6,$7:$7,)-1,1,1):OFFSET($B99,0,MATCH(T$6,$7:$7,)-1,1,1))</f>
        <v>1483036</v>
      </c>
      <c r="U99">
        <f ca="1">SUM(OFFSET($B99,-($B99-1),MATCH(U$6,$7:$7,)-1,1,1):OFFSET($B99,0,MATCH(U$6,$7:$7,)-1,1,1))</f>
        <v>14133899</v>
      </c>
      <c r="V99" s="31">
        <f>'[2]Tab K Summary'!$B18</f>
        <v>299</v>
      </c>
      <c r="W99" s="41">
        <f>'[2]Tab K Summary'!$D18</f>
        <v>9883</v>
      </c>
      <c r="X99" s="41">
        <f>'[2]Tab K Summary'!$F18</f>
        <v>628</v>
      </c>
      <c r="Y99" s="41">
        <f>'[2]Tab K Summary'!$H18</f>
        <v>14140</v>
      </c>
      <c r="Z99" s="41">
        <f>'[2]Tab K Summary'!$J18</f>
        <v>735</v>
      </c>
      <c r="AA99" s="41">
        <f>'[2]Tab K Summary'!$L18</f>
        <v>0</v>
      </c>
      <c r="AB99" s="41">
        <f>'[2]Tab K Summary'!$N18</f>
        <v>596</v>
      </c>
      <c r="AC99">
        <v>272</v>
      </c>
      <c r="AD99">
        <v>70</v>
      </c>
      <c r="AE99">
        <v>51</v>
      </c>
      <c r="AF99">
        <v>393</v>
      </c>
      <c r="AG99">
        <v>657</v>
      </c>
      <c r="AH99">
        <v>36</v>
      </c>
      <c r="AI99">
        <v>693</v>
      </c>
      <c r="AJ99">
        <v>595</v>
      </c>
      <c r="AK99">
        <v>49</v>
      </c>
      <c r="AL99">
        <v>32</v>
      </c>
      <c r="AM99">
        <v>676</v>
      </c>
      <c r="AN99">
        <v>85</v>
      </c>
      <c r="AO99">
        <v>112</v>
      </c>
      <c r="AP99" s="41">
        <v>24057</v>
      </c>
      <c r="AR99" s="2">
        <f t="shared" si="58"/>
        <v>7021</v>
      </c>
      <c r="AS99" s="2">
        <f t="shared" si="59"/>
        <v>140288</v>
      </c>
      <c r="AT99" s="2">
        <f t="shared" si="60"/>
        <v>15515</v>
      </c>
      <c r="AU99" s="2">
        <f t="shared" si="61"/>
        <v>186512</v>
      </c>
      <c r="AV99" s="2">
        <f t="shared" si="62"/>
        <v>9413</v>
      </c>
      <c r="AW99" s="2">
        <f t="shared" si="63"/>
        <v>486</v>
      </c>
      <c r="AX99" s="2">
        <f t="shared" si="64"/>
        <v>7946</v>
      </c>
      <c r="AY99" s="2">
        <f t="shared" si="43"/>
        <v>4650</v>
      </c>
      <c r="AZ99" s="2">
        <f t="shared" si="44"/>
        <v>3322</v>
      </c>
      <c r="BA99" s="2">
        <f t="shared" si="45"/>
        <v>493</v>
      </c>
      <c r="BB99" s="2">
        <f t="shared" si="46"/>
        <v>8465</v>
      </c>
      <c r="BC99" s="2">
        <f t="shared" si="47"/>
        <v>16111</v>
      </c>
      <c r="BD99" s="2">
        <f t="shared" si="48"/>
        <v>1458</v>
      </c>
      <c r="BE99" s="2">
        <f t="shared" si="49"/>
        <v>17569</v>
      </c>
      <c r="BF99" s="2">
        <f t="shared" si="50"/>
        <v>7815</v>
      </c>
      <c r="BG99" s="2">
        <f t="shared" si="51"/>
        <v>391</v>
      </c>
      <c r="BH99" s="2">
        <f t="shared" si="52"/>
        <v>165</v>
      </c>
      <c r="BI99" s="2">
        <f t="shared" si="53"/>
        <v>8371</v>
      </c>
      <c r="BJ99" s="2">
        <f t="shared" si="54"/>
        <v>642</v>
      </c>
      <c r="BK99" s="2">
        <f t="shared" si="55"/>
        <v>1761</v>
      </c>
      <c r="BL99" s="2">
        <f t="shared" si="56"/>
        <v>327905</v>
      </c>
      <c r="BM99" s="2"/>
      <c r="BN99">
        <f ca="1">SUM(OFFSET($B99,-($B99-1),MATCH(BN$6,$7:$7,)-1,1,1):OFFSET($B99,0,MATCH(BN$6,$7:$7,)-1,1,1))</f>
        <v>31593</v>
      </c>
      <c r="BO99">
        <f ca="1">SUM(OFFSET($B99,-($B99-1),MATCH(BO$6,$7:$7,)-1,1,1):OFFSET($B99,0,MATCH(BO$6,$7:$7,)-1,1,1))</f>
        <v>2545</v>
      </c>
      <c r="BP99">
        <f ca="1">SUM(OFFSET($B99,-($B99-1),MATCH(BP$6,$7:$7,)-1,1,1):OFFSET($B99,0,MATCH(BP$6,$7:$7,)-1,1,1))</f>
        <v>42992</v>
      </c>
      <c r="BQ99">
        <f ca="1">SUM(OFFSET($B99,-($B99-1),MATCH(BQ$6,$7:$7,)-1,1,1):OFFSET($B99,0,MATCH(BQ$6,$7:$7,)-1,1,1))</f>
        <v>1988</v>
      </c>
      <c r="BR99">
        <f ca="1">SUM(OFFSET($B99,-($B99-1),MATCH(BR$6,$7:$7,)-1,1,1):OFFSET($B99,0,MATCH(BR$6,$7:$7,)-1,1,1))</f>
        <v>33</v>
      </c>
      <c r="BS99">
        <f ca="1">SUM(OFFSET($B99,-($B99-1),MATCH(BS$6,$7:$7,)-1,1,1):OFFSET($B99,0,MATCH(BS$6,$7:$7,)-1,1,1))</f>
        <v>1742</v>
      </c>
      <c r="BT99">
        <f ca="1">SUM(OFFSET($B99,-($B99-1),MATCH(BT$6,$7:$7,)-1,1,1):OFFSET($B99,0,MATCH(BT$6,$7:$7,)-1,1,1))</f>
        <v>981</v>
      </c>
      <c r="BU99">
        <f ca="1">SUM(OFFSET($B99,-($B99-1),MATCH(BU$6,$7:$7,)-1,1,1):OFFSET($B99,0,MATCH(BU$6,$7:$7,)-1,1,1))</f>
        <v>435</v>
      </c>
      <c r="BV99">
        <f ca="1">SUM(OFFSET($B99,-($B99-1),MATCH(BV$6,$7:$7,)-1,1,1):OFFSET($B99,0,MATCH(BV$6,$7:$7,)-1,1,1))</f>
        <v>206</v>
      </c>
      <c r="BW99">
        <f ca="1">SUM(OFFSET($B99,-($B99-1),MATCH(BW$6,$7:$7,)-1,1,1):OFFSET($B99,0,MATCH(BW$6,$7:$7,)-1,1,1))</f>
        <v>1622</v>
      </c>
      <c r="BX99">
        <f ca="1">SUM(OFFSET($B99,-($B99-1),MATCH(BX$6,$7:$7,)-1,1,1):OFFSET($B99,0,MATCH(BX$6,$7:$7,)-1,1,1))</f>
        <v>2638</v>
      </c>
      <c r="BY99">
        <f ca="1">SUM(OFFSET($B99,-($B99-1),MATCH(BY$6,$7:$7,)-1,1,1):OFFSET($B99,0,MATCH(BY$6,$7:$7,)-1,1,1))</f>
        <v>160</v>
      </c>
      <c r="BZ99">
        <f ca="1">SUM(OFFSET($B99,-($B99-1),MATCH(BZ$6,$7:$7,)-1,1,1):OFFSET($B99,0,MATCH(BZ$6,$7:$7,)-1,1,1))</f>
        <v>2798</v>
      </c>
      <c r="CA99">
        <f ca="1">SUM(OFFSET($B99,-($B99-1),MATCH(CA$6,$7:$7,)-1,1,1):OFFSET($B99,0,MATCH(CA$6,$7:$7,)-1,1,1))</f>
        <v>1740</v>
      </c>
      <c r="CB99">
        <f ca="1">SUM(OFFSET($B99,-($B99-1),MATCH(CB$6,$7:$7,)-1,1,1):OFFSET($B99,0,MATCH(CB$6,$7:$7,)-1,1,1))</f>
        <v>83</v>
      </c>
      <c r="CC99">
        <f ca="1">SUM(OFFSET($B99,-($B99-1),MATCH(CC$6,$7:$7,)-1,1,1):OFFSET($B99,0,MATCH(CC$6,$7:$7,)-1,1,1))</f>
        <v>48</v>
      </c>
      <c r="CD99">
        <f ca="1">SUM(OFFSET($B99,-($B99-1),MATCH(CD$6,$7:$7,)-1,1,1):OFFSET($B99,0,MATCH(CD$6,$7:$7,)-1,1,1))</f>
        <v>1871</v>
      </c>
      <c r="CE99">
        <f ca="1">SUM(OFFSET($B99,-($B99-1),MATCH(CE$6,$7:$7,)-1,1,1):OFFSET($B99,0,MATCH(CE$6,$7:$7,)-1,1,1))</f>
        <v>137</v>
      </c>
      <c r="CF99">
        <f ca="1">SUM(OFFSET($B99,-($B99-1),MATCH(CF$6,$7:$7,)-1,1,1):OFFSET($B99,0,MATCH(CF$6,$7:$7,)-1,1,1))</f>
        <v>323</v>
      </c>
      <c r="CG99">
        <f ca="1">SUM(OFFSET($B99,-($B99-1),MATCH(CG$6,$7:$7,)-1,1,1):OFFSET($B99,0,MATCH(CG$6,$7:$7,)-1,1,1))</f>
        <v>74782</v>
      </c>
      <c r="CH99">
        <f ca="1">SUM(OFFSET($B99,-($B99-1),MATCH(CH$6,$7:$7,)-1,1,1):OFFSET($B99,0,MATCH(CH$6,$7:$7,)-1,1,1))</f>
        <v>0</v>
      </c>
      <c r="CJ99">
        <f>'[2]Tab L Summary'!$B18</f>
        <v>2960</v>
      </c>
      <c r="CK99">
        <f>'[2]Tab L Summary'!$D18</f>
        <v>2432</v>
      </c>
      <c r="CL99">
        <f>'[2]Tab L Summary'!$F18</f>
        <v>5744</v>
      </c>
      <c r="CM99">
        <f>'[2]Tab L Summary'!$H18</f>
        <v>96</v>
      </c>
      <c r="CN99">
        <f>'[2]Tab L Summary'!$J18</f>
        <v>784</v>
      </c>
      <c r="CO99" s="2">
        <f t="shared" si="71"/>
        <v>36864</v>
      </c>
      <c r="CP99" s="2">
        <f t="shared" si="72"/>
        <v>44544</v>
      </c>
      <c r="CQ99" s="2">
        <f t="shared" si="73"/>
        <v>86368</v>
      </c>
      <c r="CR99" s="2">
        <f t="shared" si="74"/>
        <v>2256</v>
      </c>
      <c r="CS99" s="2">
        <f t="shared" si="75"/>
        <v>10048</v>
      </c>
      <c r="CT99">
        <f ca="1">SUM(OFFSET($B99,-($B99-1),MATCH(CT$6,$7:$7,)-1,1,1):OFFSET($B99,0,MATCH(CT$6,$7:$7,)-1,1,1))</f>
        <v>9376</v>
      </c>
      <c r="CU99">
        <f ca="1">SUM(OFFSET($B99,-($B99-1),MATCH(CU$6,$7:$7,)-1,1,1):OFFSET($B99,0,MATCH(CU$6,$7:$7,)-1,1,1))</f>
        <v>17104</v>
      </c>
      <c r="CV99">
        <f ca="1">SUM(OFFSET($B99,-($B99-1),MATCH(CV$6,$7:$7,)-1,1,1):OFFSET($B99,0,MATCH(CV$6,$7:$7,)-1,1,1))</f>
        <v>496</v>
      </c>
      <c r="CW99">
        <f ca="1">SUM(OFFSET($B99,-($B99-1),MATCH(CW$6,$7:$7,)-1,1,1):OFFSET($B99,0,MATCH(CW$6,$7:$7,)-1,1,1))</f>
        <v>2272</v>
      </c>
      <c r="CX99">
        <f ca="1">SUM(OFFSET($B99,-($B99-1),MATCH(CX$6,$7:$7,)-1,1,1):OFFSET($B99,0,MATCH(CX$6,$7:$7,)-1,1,1))</f>
        <v>109968</v>
      </c>
    </row>
    <row r="100" spans="2:102">
      <c r="B100" s="38">
        <f t="shared" si="29"/>
        <v>4</v>
      </c>
      <c r="C100" s="37">
        <v>41456</v>
      </c>
      <c r="D100" s="156">
        <f>'[2]Summary Passenger'!$B22</f>
        <v>64600</v>
      </c>
      <c r="E100" s="155">
        <f>'[2]Summary Passenger'!$F22</f>
        <v>497</v>
      </c>
      <c r="F100" s="155">
        <f>'[2]Summary Passenger'!$J22</f>
        <v>85080</v>
      </c>
      <c r="G100" s="155">
        <f t="shared" si="76"/>
        <v>737388</v>
      </c>
      <c r="H100" s="155">
        <f t="shared" si="77"/>
        <v>5776</v>
      </c>
      <c r="I100" s="155">
        <f t="shared" si="81"/>
        <v>988224</v>
      </c>
      <c r="J100" s="155">
        <f ca="1">SUM(OFFSET($B100,-($B100-1),MATCH(J$6,$7:$7,)-1,1,1):OFFSET($B100,0,MATCH(J$6,$7:$7,)-1,1,1))</f>
        <v>1855</v>
      </c>
      <c r="K100" s="155">
        <f ca="1">SUM(OFFSET($B100,-($B100-1),MATCH(K$6,$7:$7,)-1,1,1):OFFSET($B100,0,MATCH(K$6,$7:$7,)-1,1,1))</f>
        <v>317760</v>
      </c>
      <c r="L100" s="155">
        <f ca="1">SUM(OFFSET($B100,-($B100-1),MATCH(L$6,$7:$7,)-1,1,1):OFFSET($B100,0,MATCH(L$6,$7:$7,)-1,1,1))</f>
        <v>2931313</v>
      </c>
      <c r="M100" s="31">
        <f>'[2]Summary Passenger'!$D22</f>
        <v>401631</v>
      </c>
      <c r="N100" s="41">
        <f>'[2]Summary Passenger'!$H22</f>
        <v>6896</v>
      </c>
      <c r="O100" s="41">
        <f>'[2]Summary Passenger'!$L22</f>
        <v>516611</v>
      </c>
      <c r="P100">
        <f t="shared" si="78"/>
        <v>4755234</v>
      </c>
      <c r="Q100">
        <f t="shared" si="79"/>
        <v>81659</v>
      </c>
      <c r="R100">
        <f t="shared" si="80"/>
        <v>6019434</v>
      </c>
      <c r="S100">
        <f ca="1">SUM(OFFSET($B100,-($B100-1),MATCH(S$6,$7:$7,)-1,1,1):OFFSET($B100,0,MATCH(S$6,$7:$7,)-1,1,1))</f>
        <v>26976</v>
      </c>
      <c r="T100">
        <f ca="1">SUM(OFFSET($B100,-($B100-1),MATCH(T$6,$7:$7,)-1,1,1):OFFSET($B100,0,MATCH(T$6,$7:$7,)-1,1,1))</f>
        <v>1999647</v>
      </c>
      <c r="U100">
        <f ca="1">SUM(OFFSET($B100,-($B100-1),MATCH(U$6,$7:$7,)-1,1,1):OFFSET($B100,0,MATCH(U$6,$7:$7,)-1,1,1))</f>
        <v>18889133</v>
      </c>
      <c r="V100" s="31">
        <f>'[2]Tab K Summary'!$B19</f>
        <v>786</v>
      </c>
      <c r="W100" s="41">
        <f>'[2]Tab K Summary'!$D19</f>
        <v>9708</v>
      </c>
      <c r="X100" s="41">
        <f>'[2]Tab K Summary'!$F19</f>
        <v>794</v>
      </c>
      <c r="Y100" s="41">
        <f>'[2]Tab K Summary'!$H19</f>
        <v>20532</v>
      </c>
      <c r="Z100" s="41">
        <f>'[2]Tab K Summary'!$J19</f>
        <v>541</v>
      </c>
      <c r="AA100" s="41">
        <f>'[2]Tab K Summary'!$L19</f>
        <v>6</v>
      </c>
      <c r="AB100" s="41">
        <f>'[2]Tab K Summary'!$N19</f>
        <v>460</v>
      </c>
      <c r="AC100">
        <v>408</v>
      </c>
      <c r="AD100">
        <v>348</v>
      </c>
      <c r="AE100">
        <v>70</v>
      </c>
      <c r="AF100">
        <v>826</v>
      </c>
      <c r="AG100">
        <v>847</v>
      </c>
      <c r="AH100">
        <v>72</v>
      </c>
      <c r="AI100">
        <v>919</v>
      </c>
      <c r="AJ100">
        <v>443</v>
      </c>
      <c r="AK100">
        <v>17</v>
      </c>
      <c r="AL100">
        <v>1</v>
      </c>
      <c r="AM100">
        <v>461</v>
      </c>
      <c r="AN100">
        <v>207</v>
      </c>
      <c r="AO100">
        <v>77</v>
      </c>
      <c r="AP100" s="41">
        <v>30280</v>
      </c>
      <c r="AQ100" s="41">
        <v>192</v>
      </c>
      <c r="AR100" s="2">
        <f t="shared" si="58"/>
        <v>7318</v>
      </c>
      <c r="AS100" s="2">
        <f t="shared" si="59"/>
        <v>141409</v>
      </c>
      <c r="AT100" s="2">
        <f t="shared" si="60"/>
        <v>15650</v>
      </c>
      <c r="AU100" s="2">
        <f t="shared" si="61"/>
        <v>187812</v>
      </c>
      <c r="AV100" s="2">
        <f t="shared" si="62"/>
        <v>9297</v>
      </c>
      <c r="AW100" s="2">
        <f t="shared" si="63"/>
        <v>426</v>
      </c>
      <c r="AX100" s="2">
        <f t="shared" si="64"/>
        <v>7964</v>
      </c>
      <c r="AY100" s="2">
        <f t="shared" si="43"/>
        <v>4644</v>
      </c>
      <c r="AZ100" s="2">
        <f t="shared" si="44"/>
        <v>3423</v>
      </c>
      <c r="BA100" s="2">
        <f t="shared" si="45"/>
        <v>555</v>
      </c>
      <c r="BB100" s="2">
        <f t="shared" si="46"/>
        <v>8622</v>
      </c>
      <c r="BC100" s="2">
        <f t="shared" si="47"/>
        <v>16252</v>
      </c>
      <c r="BD100" s="2">
        <f t="shared" si="48"/>
        <v>1407</v>
      </c>
      <c r="BE100" s="2">
        <f t="shared" si="49"/>
        <v>17659</v>
      </c>
      <c r="BF100" s="2">
        <f t="shared" si="50"/>
        <v>7832</v>
      </c>
      <c r="BG100" s="2">
        <f t="shared" si="51"/>
        <v>392</v>
      </c>
      <c r="BH100" s="2">
        <f t="shared" si="52"/>
        <v>166</v>
      </c>
      <c r="BI100" s="2">
        <f t="shared" si="53"/>
        <v>8390</v>
      </c>
      <c r="BJ100" s="2">
        <f t="shared" si="54"/>
        <v>778</v>
      </c>
      <c r="BK100" s="2">
        <f t="shared" si="55"/>
        <v>1785</v>
      </c>
      <c r="BL100" s="2">
        <f t="shared" si="56"/>
        <v>330264</v>
      </c>
      <c r="BM100" s="2">
        <f t="shared" ref="BM100:BM128" si="82">SUM(AQ100:AQ100)</f>
        <v>192</v>
      </c>
      <c r="BN100">
        <f ca="1">SUM(OFFSET($B100,-($B100-1),MATCH(BN$6,$7:$7,)-1,1,1):OFFSET($B100,0,MATCH(BN$6,$7:$7,)-1,1,1))</f>
        <v>41301</v>
      </c>
      <c r="BO100">
        <f ca="1">SUM(OFFSET($B100,-($B100-1),MATCH(BO$6,$7:$7,)-1,1,1):OFFSET($B100,0,MATCH(BO$6,$7:$7,)-1,1,1))</f>
        <v>3339</v>
      </c>
      <c r="BP100">
        <f ca="1">SUM(OFFSET($B100,-($B100-1),MATCH(BP$6,$7:$7,)-1,1,1):OFFSET($B100,0,MATCH(BP$6,$7:$7,)-1,1,1))</f>
        <v>63524</v>
      </c>
      <c r="BQ100">
        <f ca="1">SUM(OFFSET($B100,-($B100-1),MATCH(BQ$6,$7:$7,)-1,1,1):OFFSET($B100,0,MATCH(BQ$6,$7:$7,)-1,1,1))</f>
        <v>2529</v>
      </c>
      <c r="BR100">
        <f ca="1">SUM(OFFSET($B100,-($B100-1),MATCH(BR$6,$7:$7,)-1,1,1):OFFSET($B100,0,MATCH(BR$6,$7:$7,)-1,1,1))</f>
        <v>39</v>
      </c>
      <c r="BS100">
        <f ca="1">SUM(OFFSET($B100,-($B100-1),MATCH(BS$6,$7:$7,)-1,1,1):OFFSET($B100,0,MATCH(BS$6,$7:$7,)-1,1,1))</f>
        <v>2202</v>
      </c>
      <c r="BT100">
        <f ca="1">SUM(OFFSET($B100,-($B100-1),MATCH(BT$6,$7:$7,)-1,1,1):OFFSET($B100,0,MATCH(BT$6,$7:$7,)-1,1,1))</f>
        <v>1389</v>
      </c>
      <c r="BU100">
        <f ca="1">SUM(OFFSET($B100,-($B100-1),MATCH(BU$6,$7:$7,)-1,1,1):OFFSET($B100,0,MATCH(BU$6,$7:$7,)-1,1,1))</f>
        <v>783</v>
      </c>
      <c r="BV100">
        <f ca="1">SUM(OFFSET($B100,-($B100-1),MATCH(BV$6,$7:$7,)-1,1,1):OFFSET($B100,0,MATCH(BV$6,$7:$7,)-1,1,1))</f>
        <v>276</v>
      </c>
      <c r="BW100">
        <f ca="1">SUM(OFFSET($B100,-($B100-1),MATCH(BW$6,$7:$7,)-1,1,1):OFFSET($B100,0,MATCH(BW$6,$7:$7,)-1,1,1))</f>
        <v>2448</v>
      </c>
      <c r="BX100">
        <f ca="1">SUM(OFFSET($B100,-($B100-1),MATCH(BX$6,$7:$7,)-1,1,1):OFFSET($B100,0,MATCH(BX$6,$7:$7,)-1,1,1))</f>
        <v>3485</v>
      </c>
      <c r="BY100">
        <f ca="1">SUM(OFFSET($B100,-($B100-1),MATCH(BY$6,$7:$7,)-1,1,1):OFFSET($B100,0,MATCH(BY$6,$7:$7,)-1,1,1))</f>
        <v>232</v>
      </c>
      <c r="BZ100">
        <f ca="1">SUM(OFFSET($B100,-($B100-1),MATCH(BZ$6,$7:$7,)-1,1,1):OFFSET($B100,0,MATCH(BZ$6,$7:$7,)-1,1,1))</f>
        <v>3717</v>
      </c>
      <c r="CA100">
        <f ca="1">SUM(OFFSET($B100,-($B100-1),MATCH(CA$6,$7:$7,)-1,1,1):OFFSET($B100,0,MATCH(CA$6,$7:$7,)-1,1,1))</f>
        <v>2183</v>
      </c>
      <c r="CB100">
        <f ca="1">SUM(OFFSET($B100,-($B100-1),MATCH(CB$6,$7:$7,)-1,1,1):OFFSET($B100,0,MATCH(CB$6,$7:$7,)-1,1,1))</f>
        <v>100</v>
      </c>
      <c r="CC100">
        <f ca="1">SUM(OFFSET($B100,-($B100-1),MATCH(CC$6,$7:$7,)-1,1,1):OFFSET($B100,0,MATCH(CC$6,$7:$7,)-1,1,1))</f>
        <v>49</v>
      </c>
      <c r="CD100">
        <f ca="1">SUM(OFFSET($B100,-($B100-1),MATCH(CD$6,$7:$7,)-1,1,1):OFFSET($B100,0,MATCH(CD$6,$7:$7,)-1,1,1))</f>
        <v>2332</v>
      </c>
      <c r="CE100">
        <f ca="1">SUM(OFFSET($B100,-($B100-1),MATCH(CE$6,$7:$7,)-1,1,1):OFFSET($B100,0,MATCH(CE$6,$7:$7,)-1,1,1))</f>
        <v>344</v>
      </c>
      <c r="CF100">
        <f ca="1">SUM(OFFSET($B100,-($B100-1),MATCH(CF$6,$7:$7,)-1,1,1):OFFSET($B100,0,MATCH(CF$6,$7:$7,)-1,1,1))</f>
        <v>400</v>
      </c>
      <c r="CG100">
        <f ca="1">SUM(OFFSET($B100,-($B100-1),MATCH(CG$6,$7:$7,)-1,1,1):OFFSET($B100,0,MATCH(CG$6,$7:$7,)-1,1,1))</f>
        <v>105062</v>
      </c>
      <c r="CH100">
        <f ca="1">SUM(OFFSET($B100,-($B100-1),MATCH(CH$6,$7:$7,)-1,1,1):OFFSET($B100,0,MATCH(CH$6,$7:$7,)-1,1,1))</f>
        <v>192</v>
      </c>
      <c r="CI100">
        <f ca="1">SUM(OFFSET($B100,-($B100-1),MATCH(CI$6,$7:$7,)-1,1,1):OFFSET($B100,0,MATCH(CI$6,$7:$7,)-1,1,1))</f>
        <v>28669</v>
      </c>
      <c r="CJ100">
        <f>'[2]Tab L Summary'!$B19</f>
        <v>3616</v>
      </c>
      <c r="CK100">
        <f>'[2]Tab L Summary'!$D19</f>
        <v>2176</v>
      </c>
      <c r="CL100">
        <f>'[2]Tab L Summary'!$F19</f>
        <v>5776</v>
      </c>
      <c r="CM100">
        <f>'[2]Tab L Summary'!$H19</f>
        <v>128</v>
      </c>
      <c r="CN100">
        <f>'[2]Tab L Summary'!$J19</f>
        <v>592</v>
      </c>
      <c r="CO100" s="2">
        <f t="shared" si="71"/>
        <v>37696</v>
      </c>
      <c r="CP100" s="2">
        <f t="shared" si="72"/>
        <v>44800</v>
      </c>
      <c r="CQ100" s="2">
        <f t="shared" si="73"/>
        <v>86864</v>
      </c>
      <c r="CR100" s="2">
        <f t="shared" si="74"/>
        <v>2144</v>
      </c>
      <c r="CS100" s="2">
        <f t="shared" si="75"/>
        <v>10000</v>
      </c>
      <c r="CT100">
        <f ca="1">SUM(OFFSET($B100,-($B100-1),MATCH(CT$6,$7:$7,)-1,1,1):OFFSET($B100,0,MATCH(CT$6,$7:$7,)-1,1,1))</f>
        <v>11552</v>
      </c>
      <c r="CU100">
        <f ca="1">SUM(OFFSET($B100,-($B100-1),MATCH(CU$6,$7:$7,)-1,1,1):OFFSET($B100,0,MATCH(CU$6,$7:$7,)-1,1,1))</f>
        <v>22880</v>
      </c>
      <c r="CV100">
        <f ca="1">SUM(OFFSET($B100,-($B100-1),MATCH(CV$6,$7:$7,)-1,1,1):OFFSET($B100,0,MATCH(CV$6,$7:$7,)-1,1,1))</f>
        <v>624</v>
      </c>
      <c r="CW100">
        <f ca="1">SUM(OFFSET($B100,-($B100-1),MATCH(CW$6,$7:$7,)-1,1,1):OFFSET($B100,0,MATCH(CW$6,$7:$7,)-1,1,1))</f>
        <v>2864</v>
      </c>
      <c r="CX100">
        <f ca="1">SUM(OFFSET($B100,-($B100-1),MATCH(CX$6,$7:$7,)-1,1,1):OFFSET($B100,0,MATCH(CX$6,$7:$7,)-1,1,1))</f>
        <v>147664</v>
      </c>
    </row>
    <row r="101" spans="2:102">
      <c r="B101" s="38">
        <f t="shared" si="29"/>
        <v>5</v>
      </c>
      <c r="C101" s="37">
        <v>41487</v>
      </c>
      <c r="D101" s="156">
        <f>'[2]Summary Passenger'!$B23</f>
        <v>59692</v>
      </c>
      <c r="E101" s="155">
        <f>'[2]Summary Passenger'!$F23</f>
        <v>474</v>
      </c>
      <c r="F101" s="155">
        <f>'[2]Summary Passenger'!$J23</f>
        <v>81108</v>
      </c>
      <c r="G101" s="155">
        <f t="shared" si="76"/>
        <v>743848</v>
      </c>
      <c r="H101" s="155">
        <f t="shared" si="77"/>
        <v>5762</v>
      </c>
      <c r="I101" s="155">
        <f t="shared" si="81"/>
        <v>985884</v>
      </c>
      <c r="J101" s="155">
        <f ca="1">SUM(OFFSET($B101,-($B101-1),MATCH(J$6,$7:$7,)-1,1,1):OFFSET($B101,0,MATCH(J$6,$7:$7,)-1,1,1))</f>
        <v>2329</v>
      </c>
      <c r="K101" s="155">
        <f ca="1">SUM(OFFSET($B101,-($B101-1),MATCH(K$6,$7:$7,)-1,1,1):OFFSET($B101,0,MATCH(K$6,$7:$7,)-1,1,1))</f>
        <v>398868</v>
      </c>
      <c r="L101" s="155">
        <f ca="1">SUM(OFFSET($B101,-($B101-1),MATCH(L$6,$7:$7,)-1,1,1):OFFSET($B101,0,MATCH(L$6,$7:$7,)-1,1,1))</f>
        <v>3675161</v>
      </c>
      <c r="M101" s="31">
        <f>'[2]Summary Passenger'!$D23</f>
        <v>400218</v>
      </c>
      <c r="N101" s="41">
        <f>'[2]Summary Passenger'!$H23</f>
        <v>7021</v>
      </c>
      <c r="O101" s="41">
        <f>'[2]Summary Passenger'!$L23</f>
        <v>521324</v>
      </c>
      <c r="P101">
        <f t="shared" si="78"/>
        <v>4783314</v>
      </c>
      <c r="Q101">
        <f t="shared" si="79"/>
        <v>82284</v>
      </c>
      <c r="R101">
        <f t="shared" si="80"/>
        <v>6059362</v>
      </c>
      <c r="S101">
        <f ca="1">SUM(OFFSET($B101,-($B101-1),MATCH(S$6,$7:$7,)-1,1,1):OFFSET($B101,0,MATCH(S$6,$7:$7,)-1,1,1))</f>
        <v>33997</v>
      </c>
      <c r="T101">
        <f ca="1">SUM(OFFSET($B101,-($B101-1),MATCH(T$6,$7:$7,)-1,1,1):OFFSET($B101,0,MATCH(T$6,$7:$7,)-1,1,1))</f>
        <v>2520971</v>
      </c>
      <c r="U101">
        <f ca="1">SUM(OFFSET($B101,-($B101-1),MATCH(U$6,$7:$7,)-1,1,1):OFFSET($B101,0,MATCH(U$6,$7:$7,)-1,1,1))</f>
        <v>23672447</v>
      </c>
      <c r="V101" s="31">
        <f>'[2]Tab K Summary'!$B20</f>
        <v>714</v>
      </c>
      <c r="W101" s="41">
        <f>'[2]Tab K Summary'!$D20</f>
        <v>10512</v>
      </c>
      <c r="X101" s="41">
        <f>'[2]Tab K Summary'!$F20</f>
        <v>687</v>
      </c>
      <c r="Y101" s="41">
        <f>'[2]Tab K Summary'!$H20</f>
        <v>17026</v>
      </c>
      <c r="Z101" s="41">
        <f>'[2]Tab K Summary'!$J20</f>
        <v>355</v>
      </c>
      <c r="AA101" s="41">
        <f>'[2]Tab K Summary'!$L20</f>
        <v>81</v>
      </c>
      <c r="AB101" s="41">
        <f>'[2]Tab K Summary'!$N20</f>
        <v>464</v>
      </c>
      <c r="AC101">
        <v>583</v>
      </c>
      <c r="AD101">
        <v>178</v>
      </c>
      <c r="AE101">
        <v>7</v>
      </c>
      <c r="AF101">
        <v>768</v>
      </c>
      <c r="AG101">
        <v>740</v>
      </c>
      <c r="AH101">
        <v>36</v>
      </c>
      <c r="AI101">
        <v>776</v>
      </c>
      <c r="AJ101">
        <v>447</v>
      </c>
      <c r="AK101">
        <v>33</v>
      </c>
      <c r="AL101">
        <v>0</v>
      </c>
      <c r="AM101">
        <v>480</v>
      </c>
      <c r="AN101">
        <v>73</v>
      </c>
      <c r="AO101">
        <v>47</v>
      </c>
      <c r="AP101" s="41">
        <v>27652</v>
      </c>
      <c r="AQ101" s="41">
        <v>124</v>
      </c>
      <c r="AR101" s="2">
        <f t="shared" si="58"/>
        <v>7501</v>
      </c>
      <c r="AS101" s="2">
        <f t="shared" si="59"/>
        <v>143291</v>
      </c>
      <c r="AT101" s="2">
        <f t="shared" si="60"/>
        <v>15697</v>
      </c>
      <c r="AU101" s="2">
        <f t="shared" si="61"/>
        <v>189450</v>
      </c>
      <c r="AV101" s="2">
        <f t="shared" si="62"/>
        <v>9191</v>
      </c>
      <c r="AW101" s="2">
        <f t="shared" si="63"/>
        <v>449</v>
      </c>
      <c r="AX101" s="2">
        <f t="shared" si="64"/>
        <v>7825</v>
      </c>
      <c r="AY101" s="2">
        <f t="shared" si="43"/>
        <v>4960</v>
      </c>
      <c r="AZ101" s="2">
        <f t="shared" si="44"/>
        <v>3311</v>
      </c>
      <c r="BA101" s="2">
        <f t="shared" si="45"/>
        <v>559</v>
      </c>
      <c r="BB101" s="2">
        <f t="shared" si="46"/>
        <v>8830</v>
      </c>
      <c r="BC101" s="2">
        <f t="shared" si="47"/>
        <v>16334</v>
      </c>
      <c r="BD101" s="2">
        <f t="shared" si="48"/>
        <v>1261</v>
      </c>
      <c r="BE101" s="2">
        <f t="shared" si="49"/>
        <v>17595</v>
      </c>
      <c r="BF101" s="2">
        <f t="shared" si="50"/>
        <v>7676</v>
      </c>
      <c r="BG101" s="2">
        <f t="shared" si="51"/>
        <v>408</v>
      </c>
      <c r="BH101" s="2">
        <f t="shared" si="52"/>
        <v>166</v>
      </c>
      <c r="BI101" s="2">
        <f t="shared" si="53"/>
        <v>8250</v>
      </c>
      <c r="BJ101" s="2">
        <f t="shared" si="54"/>
        <v>776</v>
      </c>
      <c r="BK101" s="2">
        <f t="shared" si="55"/>
        <v>1776</v>
      </c>
      <c r="BL101" s="2">
        <f t="shared" si="56"/>
        <v>333789</v>
      </c>
      <c r="BM101" s="2">
        <f t="shared" si="82"/>
        <v>124</v>
      </c>
      <c r="BN101">
        <f ca="1">SUM(OFFSET($B101,-($B101-1),MATCH(BN$6,$7:$7,)-1,1,1):OFFSET($B101,0,MATCH(BN$6,$7:$7,)-1,1,1))</f>
        <v>51813</v>
      </c>
      <c r="BO101">
        <f ca="1">SUM(OFFSET($B101,-($B101-1),MATCH(BO$6,$7:$7,)-1,1,1):OFFSET($B101,0,MATCH(BO$6,$7:$7,)-1,1,1))</f>
        <v>4026</v>
      </c>
      <c r="BP101">
        <f ca="1">SUM(OFFSET($B101,-($B101-1),MATCH(BP$6,$7:$7,)-1,1,1):OFFSET($B101,0,MATCH(BP$6,$7:$7,)-1,1,1))</f>
        <v>80550</v>
      </c>
      <c r="BQ101">
        <f ca="1">SUM(OFFSET($B101,-($B101-1),MATCH(BQ$6,$7:$7,)-1,1,1):OFFSET($B101,0,MATCH(BQ$6,$7:$7,)-1,1,1))</f>
        <v>2884</v>
      </c>
      <c r="BR101">
        <f ca="1">SUM(OFFSET($B101,-($B101-1),MATCH(BR$6,$7:$7,)-1,1,1):OFFSET($B101,0,MATCH(BR$6,$7:$7,)-1,1,1))</f>
        <v>120</v>
      </c>
      <c r="BS101">
        <f ca="1">SUM(OFFSET($B101,-($B101-1),MATCH(BS$6,$7:$7,)-1,1,1):OFFSET($B101,0,MATCH(BS$6,$7:$7,)-1,1,1))</f>
        <v>2666</v>
      </c>
      <c r="BT101">
        <f ca="1">SUM(OFFSET($B101,-($B101-1),MATCH(BT$6,$7:$7,)-1,1,1):OFFSET($B101,0,MATCH(BT$6,$7:$7,)-1,1,1))</f>
        <v>1972</v>
      </c>
      <c r="BU101">
        <f ca="1">SUM(OFFSET($B101,-($B101-1),MATCH(BU$6,$7:$7,)-1,1,1):OFFSET($B101,0,MATCH(BU$6,$7:$7,)-1,1,1))</f>
        <v>961</v>
      </c>
      <c r="BV101">
        <f ca="1">SUM(OFFSET($B101,-($B101-1),MATCH(BV$6,$7:$7,)-1,1,1):OFFSET($B101,0,MATCH(BV$6,$7:$7,)-1,1,1))</f>
        <v>283</v>
      </c>
      <c r="BW101">
        <f ca="1">SUM(OFFSET($B101,-($B101-1),MATCH(BW$6,$7:$7,)-1,1,1):OFFSET($B101,0,MATCH(BW$6,$7:$7,)-1,1,1))</f>
        <v>3216</v>
      </c>
      <c r="BX101">
        <f ca="1">SUM(OFFSET($B101,-($B101-1),MATCH(BX$6,$7:$7,)-1,1,1):OFFSET($B101,0,MATCH(BX$6,$7:$7,)-1,1,1))</f>
        <v>4225</v>
      </c>
      <c r="BY101">
        <f ca="1">SUM(OFFSET($B101,-($B101-1),MATCH(BY$6,$7:$7,)-1,1,1):OFFSET($B101,0,MATCH(BY$6,$7:$7,)-1,1,1))</f>
        <v>268</v>
      </c>
      <c r="BZ101">
        <f ca="1">SUM(OFFSET($B101,-($B101-1),MATCH(BZ$6,$7:$7,)-1,1,1):OFFSET($B101,0,MATCH(BZ$6,$7:$7,)-1,1,1))</f>
        <v>4493</v>
      </c>
      <c r="CA101">
        <f ca="1">SUM(OFFSET($B101,-($B101-1),MATCH(CA$6,$7:$7,)-1,1,1):OFFSET($B101,0,MATCH(CA$6,$7:$7,)-1,1,1))</f>
        <v>2630</v>
      </c>
      <c r="CB101">
        <f ca="1">SUM(OFFSET($B101,-($B101-1),MATCH(CB$6,$7:$7,)-1,1,1):OFFSET($B101,0,MATCH(CB$6,$7:$7,)-1,1,1))</f>
        <v>133</v>
      </c>
      <c r="CC101">
        <f ca="1">SUM(OFFSET($B101,-($B101-1),MATCH(CC$6,$7:$7,)-1,1,1):OFFSET($B101,0,MATCH(CC$6,$7:$7,)-1,1,1))</f>
        <v>49</v>
      </c>
      <c r="CD101">
        <f ca="1">SUM(OFFSET($B101,-($B101-1),MATCH(CD$6,$7:$7,)-1,1,1):OFFSET($B101,0,MATCH(CD$6,$7:$7,)-1,1,1))</f>
        <v>2812</v>
      </c>
      <c r="CE101">
        <f ca="1">SUM(OFFSET($B101,-($B101-1),MATCH(CE$6,$7:$7,)-1,1,1):OFFSET($B101,0,MATCH(CE$6,$7:$7,)-1,1,1))</f>
        <v>417</v>
      </c>
      <c r="CF101">
        <f ca="1">SUM(OFFSET($B101,-($B101-1),MATCH(CF$6,$7:$7,)-1,1,1):OFFSET($B101,0,MATCH(CF$6,$7:$7,)-1,1,1))</f>
        <v>447</v>
      </c>
      <c r="CG101">
        <f ca="1">SUM(OFFSET($B101,-($B101-1),MATCH(CG$6,$7:$7,)-1,1,1):OFFSET($B101,0,MATCH(CG$6,$7:$7,)-1,1,1))</f>
        <v>132714</v>
      </c>
      <c r="CH101">
        <f ca="1">SUM(OFFSET($B101,-($B101-1),MATCH(CH$6,$7:$7,)-1,1,1):OFFSET($B101,0,MATCH(CH$6,$7:$7,)-1,1,1))</f>
        <v>316</v>
      </c>
      <c r="CI101">
        <f ca="1">SUM(OFFSET($B101,-($B101-1),MATCH(CI$6,$7:$7,)-1,1,1):OFFSET($B101,0,MATCH(CI$6,$7:$7,)-1,1,1))</f>
        <v>36170</v>
      </c>
      <c r="CJ101">
        <f>'[2]Tab L Summary'!$B20</f>
        <v>2560</v>
      </c>
      <c r="CK101">
        <f>'[2]Tab L Summary'!$D20</f>
        <v>3024</v>
      </c>
      <c r="CL101">
        <f>'[2]Tab L Summary'!$F20</f>
        <v>6064</v>
      </c>
      <c r="CM101">
        <f>'[2]Tab L Summary'!$H20</f>
        <v>192</v>
      </c>
      <c r="CN101">
        <f>'[2]Tab L Summary'!$J20</f>
        <v>848</v>
      </c>
      <c r="CO101" s="2">
        <f t="shared" si="71"/>
        <v>37344</v>
      </c>
      <c r="CP101" s="2">
        <f t="shared" si="72"/>
        <v>45792</v>
      </c>
      <c r="CQ101" s="2">
        <f t="shared" si="73"/>
        <v>87616</v>
      </c>
      <c r="CR101" s="2">
        <f t="shared" si="74"/>
        <v>2288</v>
      </c>
      <c r="CS101" s="2">
        <f t="shared" si="75"/>
        <v>10272</v>
      </c>
      <c r="CT101">
        <f ca="1">SUM(OFFSET($B101,-($B101-1),MATCH(CT$6,$7:$7,)-1,1,1):OFFSET($B101,0,MATCH(CT$6,$7:$7,)-1,1,1))</f>
        <v>14576</v>
      </c>
      <c r="CU101">
        <f ca="1">SUM(OFFSET($B101,-($B101-1),MATCH(CU$6,$7:$7,)-1,1,1):OFFSET($B101,0,MATCH(CU$6,$7:$7,)-1,1,1))</f>
        <v>28944</v>
      </c>
      <c r="CV101">
        <f ca="1">SUM(OFFSET($B101,-($B101-1),MATCH(CV$6,$7:$7,)-1,1,1):OFFSET($B101,0,MATCH(CV$6,$7:$7,)-1,1,1))</f>
        <v>816</v>
      </c>
      <c r="CW101">
        <f ca="1">SUM(OFFSET($B101,-($B101-1),MATCH(CW$6,$7:$7,)-1,1,1):OFFSET($B101,0,MATCH(CW$6,$7:$7,)-1,1,1))</f>
        <v>3712</v>
      </c>
      <c r="CX101">
        <f ca="1">SUM(OFFSET($B101,-($B101-1),MATCH(CX$6,$7:$7,)-1,1,1):OFFSET($B101,0,MATCH(CX$6,$7:$7,)-1,1,1))</f>
        <v>185008</v>
      </c>
    </row>
    <row r="102" spans="2:102">
      <c r="B102" s="38">
        <f t="shared" si="29"/>
        <v>6</v>
      </c>
      <c r="C102" s="37">
        <v>41518</v>
      </c>
      <c r="D102" s="156">
        <f>'[2]Summary Passenger'!$B24</f>
        <v>57758</v>
      </c>
      <c r="E102" s="155">
        <f>'[2]Summary Passenger'!$F24</f>
        <v>465</v>
      </c>
      <c r="F102" s="155">
        <f>'[2]Summary Passenger'!$J24</f>
        <v>79560</v>
      </c>
      <c r="G102" s="155">
        <f t="shared" si="76"/>
        <v>743100</v>
      </c>
      <c r="H102" s="155">
        <f t="shared" si="77"/>
        <v>5747</v>
      </c>
      <c r="I102" s="155">
        <f t="shared" si="81"/>
        <v>983340</v>
      </c>
      <c r="J102" s="155">
        <f ca="1">SUM(OFFSET($B102,-($B102-1),MATCH(J$6,$7:$7,)-1,1,1):OFFSET($B102,0,MATCH(J$6,$7:$7,)-1,1,1))</f>
        <v>2794</v>
      </c>
      <c r="K102" s="155">
        <f ca="1">SUM(OFFSET($B102,-($B102-1),MATCH(K$6,$7:$7,)-1,1,1):OFFSET($B102,0,MATCH(K$6,$7:$7,)-1,1,1))</f>
        <v>478428</v>
      </c>
      <c r="L102" s="155">
        <f ca="1">SUM(OFFSET($B102,-($B102-1),MATCH(L$6,$7:$7,)-1,1,1):OFFSET($B102,0,MATCH(L$6,$7:$7,)-1,1,1))</f>
        <v>4418261</v>
      </c>
      <c r="M102" s="31">
        <f>'[2]Summary Passenger'!$D24</f>
        <v>380140</v>
      </c>
      <c r="N102" s="41">
        <f>'[2]Summary Passenger'!$H24</f>
        <v>6726</v>
      </c>
      <c r="O102" s="41">
        <f>'[2]Summary Passenger'!$L24</f>
        <v>502135</v>
      </c>
      <c r="P102">
        <f t="shared" si="78"/>
        <v>4777524</v>
      </c>
      <c r="Q102">
        <f t="shared" si="79"/>
        <v>82302</v>
      </c>
      <c r="R102">
        <f t="shared" si="80"/>
        <v>6069453</v>
      </c>
      <c r="S102">
        <f ca="1">SUM(OFFSET($B102,-($B102-1),MATCH(S$6,$7:$7,)-1,1,1):OFFSET($B102,0,MATCH(S$6,$7:$7,)-1,1,1))</f>
        <v>40723</v>
      </c>
      <c r="T102">
        <f ca="1">SUM(OFFSET($B102,-($B102-1),MATCH(T$6,$7:$7,)-1,1,1):OFFSET($B102,0,MATCH(T$6,$7:$7,)-1,1,1))</f>
        <v>3023106</v>
      </c>
      <c r="U102">
        <f ca="1">SUM(OFFSET($B102,-($B102-1),MATCH(U$6,$7:$7,)-1,1,1):OFFSET($B102,0,MATCH(U$6,$7:$7,)-1,1,1))</f>
        <v>28449971</v>
      </c>
      <c r="V102" s="31">
        <f>'[2]Tab K Summary'!$B21</f>
        <v>546</v>
      </c>
      <c r="W102" s="41">
        <f>'[2]Tab K Summary'!$D21</f>
        <v>10893</v>
      </c>
      <c r="X102" s="41">
        <f>'[2]Tab K Summary'!$F21</f>
        <v>704</v>
      </c>
      <c r="Y102" s="41">
        <f>'[2]Tab K Summary'!$H21</f>
        <v>16626</v>
      </c>
      <c r="Z102" s="41">
        <f>'[2]Tab K Summary'!$J21</f>
        <v>598</v>
      </c>
      <c r="AA102" s="41">
        <f>'[2]Tab K Summary'!$L21</f>
        <v>3</v>
      </c>
      <c r="AB102" s="41">
        <f>'[2]Tab K Summary'!$N21</f>
        <v>408</v>
      </c>
      <c r="AC102">
        <v>380</v>
      </c>
      <c r="AD102">
        <v>185</v>
      </c>
      <c r="AE102">
        <v>56</v>
      </c>
      <c r="AF102">
        <v>621</v>
      </c>
      <c r="AG102">
        <v>801</v>
      </c>
      <c r="AH102">
        <v>60</v>
      </c>
      <c r="AI102">
        <v>861</v>
      </c>
      <c r="AJ102">
        <v>392</v>
      </c>
      <c r="AK102">
        <v>33</v>
      </c>
      <c r="AL102">
        <v>32</v>
      </c>
      <c r="AM102">
        <v>457</v>
      </c>
      <c r="AN102">
        <v>25</v>
      </c>
      <c r="AO102">
        <v>124</v>
      </c>
      <c r="AP102" s="41">
        <v>27555</v>
      </c>
      <c r="AQ102" s="41">
        <v>248</v>
      </c>
      <c r="AR102" s="2">
        <f t="shared" si="58"/>
        <v>7529</v>
      </c>
      <c r="AS102" s="2">
        <f t="shared" si="59"/>
        <v>143318</v>
      </c>
      <c r="AT102" s="2">
        <f t="shared" si="60"/>
        <v>15576</v>
      </c>
      <c r="AU102" s="2">
        <f t="shared" si="61"/>
        <v>189522</v>
      </c>
      <c r="AV102" s="2">
        <f t="shared" si="62"/>
        <v>9063</v>
      </c>
      <c r="AW102" s="2">
        <f t="shared" si="63"/>
        <v>414</v>
      </c>
      <c r="AX102" s="2">
        <f t="shared" si="64"/>
        <v>7885</v>
      </c>
      <c r="AY102" s="2">
        <f t="shared" si="43"/>
        <v>5061</v>
      </c>
      <c r="AZ102" s="2">
        <f t="shared" si="44"/>
        <v>3217</v>
      </c>
      <c r="BA102" s="2">
        <f t="shared" si="45"/>
        <v>596</v>
      </c>
      <c r="BB102" s="2">
        <f t="shared" si="46"/>
        <v>8874</v>
      </c>
      <c r="BC102" s="2">
        <f t="shared" si="47"/>
        <v>16280</v>
      </c>
      <c r="BD102" s="2">
        <f t="shared" si="48"/>
        <v>1249</v>
      </c>
      <c r="BE102" s="2">
        <f t="shared" si="49"/>
        <v>17529</v>
      </c>
      <c r="BF102" s="2">
        <f t="shared" si="50"/>
        <v>7736</v>
      </c>
      <c r="BG102" s="2">
        <f t="shared" si="51"/>
        <v>375</v>
      </c>
      <c r="BH102" s="2">
        <f t="shared" si="52"/>
        <v>178</v>
      </c>
      <c r="BI102" s="2">
        <f t="shared" si="53"/>
        <v>8289</v>
      </c>
      <c r="BJ102" s="2">
        <f t="shared" si="54"/>
        <v>718</v>
      </c>
      <c r="BK102" s="2">
        <f t="shared" si="55"/>
        <v>1802</v>
      </c>
      <c r="BL102" s="2">
        <f t="shared" si="56"/>
        <v>333821</v>
      </c>
      <c r="BM102" s="2">
        <f t="shared" si="82"/>
        <v>248</v>
      </c>
      <c r="BN102">
        <f ca="1">SUM(OFFSET($B102,-($B102-1),MATCH(BN$6,$7:$7,)-1,1,1):OFFSET($B102,0,MATCH(BN$6,$7:$7,)-1,1,1))</f>
        <v>62706</v>
      </c>
      <c r="BO102">
        <f ca="1">SUM(OFFSET($B102,-($B102-1),MATCH(BO$6,$7:$7,)-1,1,1):OFFSET($B102,0,MATCH(BO$6,$7:$7,)-1,1,1))</f>
        <v>4730</v>
      </c>
      <c r="BP102">
        <f ca="1">SUM(OFFSET($B102,-($B102-1),MATCH(BP$6,$7:$7,)-1,1,1):OFFSET($B102,0,MATCH(BP$6,$7:$7,)-1,1,1))</f>
        <v>97176</v>
      </c>
      <c r="BQ102">
        <f ca="1">SUM(OFFSET($B102,-($B102-1),MATCH(BQ$6,$7:$7,)-1,1,1):OFFSET($B102,0,MATCH(BQ$6,$7:$7,)-1,1,1))</f>
        <v>3482</v>
      </c>
      <c r="BR102">
        <f ca="1">SUM(OFFSET($B102,-($B102-1),MATCH(BR$6,$7:$7,)-1,1,1):OFFSET($B102,0,MATCH(BR$6,$7:$7,)-1,1,1))</f>
        <v>123</v>
      </c>
      <c r="BS102">
        <f ca="1">SUM(OFFSET($B102,-($B102-1),MATCH(BS$6,$7:$7,)-1,1,1):OFFSET($B102,0,MATCH(BS$6,$7:$7,)-1,1,1))</f>
        <v>3074</v>
      </c>
      <c r="BT102">
        <f ca="1">SUM(OFFSET($B102,-($B102-1),MATCH(BT$6,$7:$7,)-1,1,1):OFFSET($B102,0,MATCH(BT$6,$7:$7,)-1,1,1))</f>
        <v>2352</v>
      </c>
      <c r="BU102">
        <f ca="1">SUM(OFFSET($B102,-($B102-1),MATCH(BU$6,$7:$7,)-1,1,1):OFFSET($B102,0,MATCH(BU$6,$7:$7,)-1,1,1))</f>
        <v>1146</v>
      </c>
      <c r="BV102">
        <f ca="1">SUM(OFFSET($B102,-($B102-1),MATCH(BV$6,$7:$7,)-1,1,1):OFFSET($B102,0,MATCH(BV$6,$7:$7,)-1,1,1))</f>
        <v>339</v>
      </c>
      <c r="BW102">
        <f ca="1">SUM(OFFSET($B102,-($B102-1),MATCH(BW$6,$7:$7,)-1,1,1):OFFSET($B102,0,MATCH(BW$6,$7:$7,)-1,1,1))</f>
        <v>3837</v>
      </c>
      <c r="BX102">
        <f ca="1">SUM(OFFSET($B102,-($B102-1),MATCH(BX$6,$7:$7,)-1,1,1):OFFSET($B102,0,MATCH(BX$6,$7:$7,)-1,1,1))</f>
        <v>5026</v>
      </c>
      <c r="BY102">
        <f ca="1">SUM(OFFSET($B102,-($B102-1),MATCH(BY$6,$7:$7,)-1,1,1):OFFSET($B102,0,MATCH(BY$6,$7:$7,)-1,1,1))</f>
        <v>328</v>
      </c>
      <c r="BZ102">
        <f ca="1">SUM(OFFSET($B102,-($B102-1),MATCH(BZ$6,$7:$7,)-1,1,1):OFFSET($B102,0,MATCH(BZ$6,$7:$7,)-1,1,1))</f>
        <v>5354</v>
      </c>
      <c r="CA102">
        <f ca="1">SUM(OFFSET($B102,-($B102-1),MATCH(CA$6,$7:$7,)-1,1,1):OFFSET($B102,0,MATCH(CA$6,$7:$7,)-1,1,1))</f>
        <v>3022</v>
      </c>
      <c r="CB102">
        <f ca="1">SUM(OFFSET($B102,-($B102-1),MATCH(CB$6,$7:$7,)-1,1,1):OFFSET($B102,0,MATCH(CB$6,$7:$7,)-1,1,1))</f>
        <v>166</v>
      </c>
      <c r="CC102">
        <f ca="1">SUM(OFFSET($B102,-($B102-1),MATCH(CC$6,$7:$7,)-1,1,1):OFFSET($B102,0,MATCH(CC$6,$7:$7,)-1,1,1))</f>
        <v>81</v>
      </c>
      <c r="CD102">
        <f ca="1">SUM(OFFSET($B102,-($B102-1),MATCH(CD$6,$7:$7,)-1,1,1):OFFSET($B102,0,MATCH(CD$6,$7:$7,)-1,1,1))</f>
        <v>3269</v>
      </c>
      <c r="CE102">
        <f ca="1">SUM(OFFSET($B102,-($B102-1),MATCH(CE$6,$7:$7,)-1,1,1):OFFSET($B102,0,MATCH(CE$6,$7:$7,)-1,1,1))</f>
        <v>442</v>
      </c>
      <c r="CF102">
        <f ca="1">SUM(OFFSET($B102,-($B102-1),MATCH(CF$6,$7:$7,)-1,1,1):OFFSET($B102,0,MATCH(CF$6,$7:$7,)-1,1,1))</f>
        <v>571</v>
      </c>
      <c r="CG102">
        <f ca="1">SUM(OFFSET($B102,-($B102-1),MATCH(CG$6,$7:$7,)-1,1,1):OFFSET($B102,0,MATCH(CG$6,$7:$7,)-1,1,1))</f>
        <v>160269</v>
      </c>
      <c r="CH102">
        <f ca="1">SUM(OFFSET($B102,-($B102-1),MATCH(CH$6,$7:$7,)-1,1,1):OFFSET($B102,0,MATCH(CH$6,$7:$7,)-1,1,1))</f>
        <v>564</v>
      </c>
      <c r="CI102">
        <f ca="1">SUM(OFFSET($B102,-($B102-1),MATCH(CI$6,$7:$7,)-1,1,1):OFFSET($B102,0,MATCH(CI$6,$7:$7,)-1,1,1))</f>
        <v>43699</v>
      </c>
      <c r="CJ102">
        <f>'[2]Tab L Summary'!$B21</f>
        <v>2864</v>
      </c>
      <c r="CK102">
        <f>'[2]Tab L Summary'!$D21</f>
        <v>3104</v>
      </c>
      <c r="CL102">
        <f>'[2]Tab L Summary'!$F21</f>
        <v>6224</v>
      </c>
      <c r="CM102">
        <f>'[2]Tab L Summary'!$H21</f>
        <v>176</v>
      </c>
      <c r="CN102">
        <f>'[2]Tab L Summary'!$J21</f>
        <v>688</v>
      </c>
      <c r="CO102" s="2">
        <f t="shared" si="71"/>
        <v>36800</v>
      </c>
      <c r="CP102" s="2">
        <f t="shared" si="72"/>
        <v>45920</v>
      </c>
      <c r="CQ102" s="2">
        <f t="shared" si="73"/>
        <v>87792</v>
      </c>
      <c r="CR102" s="2">
        <f t="shared" si="74"/>
        <v>2352</v>
      </c>
      <c r="CS102" s="2">
        <f t="shared" si="75"/>
        <v>10208</v>
      </c>
      <c r="CT102">
        <f ca="1">SUM(OFFSET($B102,-($B102-1),MATCH(CT$6,$7:$7,)-1,1,1):OFFSET($B102,0,MATCH(CT$6,$7:$7,)-1,1,1))</f>
        <v>17680</v>
      </c>
      <c r="CU102">
        <f ca="1">SUM(OFFSET($B102,-($B102-1),MATCH(CU$6,$7:$7,)-1,1,1):OFFSET($B102,0,MATCH(CU$6,$7:$7,)-1,1,1))</f>
        <v>35168</v>
      </c>
      <c r="CV102">
        <f ca="1">SUM(OFFSET($B102,-($B102-1),MATCH(CV$6,$7:$7,)-1,1,1):OFFSET($B102,0,MATCH(CV$6,$7:$7,)-1,1,1))</f>
        <v>992</v>
      </c>
      <c r="CW102">
        <f ca="1">SUM(OFFSET($B102,-($B102-1),MATCH(CW$6,$7:$7,)-1,1,1):OFFSET($B102,0,MATCH(CW$6,$7:$7,)-1,1,1))</f>
        <v>4400</v>
      </c>
      <c r="CX102">
        <f ca="1">SUM(OFFSET($B102,-($B102-1),MATCH(CX$6,$7:$7,)-1,1,1):OFFSET($B102,0,MATCH(CX$6,$7:$7,)-1,1,1))</f>
        <v>221808</v>
      </c>
    </row>
    <row r="103" spans="2:102">
      <c r="B103" s="38">
        <f t="shared" si="29"/>
        <v>7</v>
      </c>
      <c r="C103" s="37">
        <v>41548</v>
      </c>
      <c r="D103" s="156">
        <f>'[2]Summary Passenger'!$B25</f>
        <v>65817</v>
      </c>
      <c r="E103" s="155">
        <f>'[2]Summary Passenger'!$F25</f>
        <v>493</v>
      </c>
      <c r="F103" s="155">
        <f>'[2]Summary Passenger'!$J25</f>
        <v>84288</v>
      </c>
      <c r="G103" s="155">
        <f t="shared" si="76"/>
        <v>744287</v>
      </c>
      <c r="H103" s="155">
        <f t="shared" si="77"/>
        <v>5733</v>
      </c>
      <c r="I103" s="155">
        <f t="shared" si="81"/>
        <v>980892</v>
      </c>
      <c r="J103" s="155">
        <f ca="1">SUM(OFFSET($B103,-($B103-1),MATCH(J$6,$7:$7,)-1,1,1):OFFSET($B103,0,MATCH(J$6,$7:$7,)-1,1,1))</f>
        <v>3287</v>
      </c>
      <c r="K103" s="155">
        <f ca="1">SUM(OFFSET($B103,-($B103-1),MATCH(K$6,$7:$7,)-1,1,1):OFFSET($B103,0,MATCH(K$6,$7:$7,)-1,1,1))</f>
        <v>562716</v>
      </c>
      <c r="L103" s="155">
        <f ca="1">SUM(OFFSET($B103,-($B103-1),MATCH(L$6,$7:$7,)-1,1,1):OFFSET($B103,0,MATCH(L$6,$7:$7,)-1,1,1))</f>
        <v>5162548</v>
      </c>
      <c r="M103" s="31">
        <f>'[2]Summary Passenger'!$D25</f>
        <v>408138</v>
      </c>
      <c r="N103" s="41">
        <f>'[2]Summary Passenger'!$H25</f>
        <v>6938</v>
      </c>
      <c r="O103" s="41">
        <f>'[2]Summary Passenger'!$L25</f>
        <v>512801</v>
      </c>
      <c r="P103">
        <f t="shared" si="78"/>
        <v>4779998</v>
      </c>
      <c r="Q103">
        <f t="shared" si="79"/>
        <v>82063</v>
      </c>
      <c r="R103">
        <f t="shared" si="80"/>
        <v>6062851</v>
      </c>
      <c r="S103">
        <f ca="1">SUM(OFFSET($B103,-($B103-1),MATCH(S$6,$7:$7,)-1,1,1):OFFSET($B103,0,MATCH(S$6,$7:$7,)-1,1,1))</f>
        <v>47661</v>
      </c>
      <c r="T103">
        <f ca="1">SUM(OFFSET($B103,-($B103-1),MATCH(T$6,$7:$7,)-1,1,1):OFFSET($B103,0,MATCH(T$6,$7:$7,)-1,1,1))</f>
        <v>3535907</v>
      </c>
      <c r="U103">
        <f ca="1">SUM(OFFSET($B103,-($B103-1),MATCH(U$6,$7:$7,)-1,1,1):OFFSET($B103,0,MATCH(U$6,$7:$7,)-1,1,1))</f>
        <v>33229969</v>
      </c>
      <c r="V103" s="31">
        <f>'[2]Tab K Summary'!$B22</f>
        <v>453</v>
      </c>
      <c r="W103" s="41">
        <f>'[2]Tab K Summary'!$D22</f>
        <v>10364</v>
      </c>
      <c r="X103" s="41">
        <f>'[2]Tab K Summary'!$F22</f>
        <v>969</v>
      </c>
      <c r="Y103" s="41">
        <f>'[2]Tab K Summary'!$H22</f>
        <v>20482</v>
      </c>
      <c r="Z103" s="41">
        <f>'[2]Tab K Summary'!$J22</f>
        <v>516</v>
      </c>
      <c r="AA103" s="41">
        <f>'[2]Tab K Summary'!$L22</f>
        <v>112</v>
      </c>
      <c r="AB103" s="41">
        <f>'[2]Tab K Summary'!$N22</f>
        <v>508</v>
      </c>
      <c r="AC103">
        <v>294</v>
      </c>
      <c r="AD103">
        <v>116</v>
      </c>
      <c r="AE103">
        <v>75</v>
      </c>
      <c r="AF103">
        <v>485</v>
      </c>
      <c r="AG103" s="41">
        <v>1034</v>
      </c>
      <c r="AH103">
        <v>116</v>
      </c>
      <c r="AI103" s="41">
        <v>1150</v>
      </c>
      <c r="AJ103">
        <v>508</v>
      </c>
      <c r="AK103">
        <v>33</v>
      </c>
      <c r="AL103">
        <v>0</v>
      </c>
      <c r="AM103">
        <v>541</v>
      </c>
      <c r="AN103">
        <v>35</v>
      </c>
      <c r="AO103">
        <v>117</v>
      </c>
      <c r="AP103" s="41">
        <v>30991</v>
      </c>
      <c r="AQ103" s="41">
        <v>184</v>
      </c>
      <c r="AR103" s="2">
        <f t="shared" si="58"/>
        <v>7566</v>
      </c>
      <c r="AS103" s="2">
        <f t="shared" si="59"/>
        <v>143718</v>
      </c>
      <c r="AT103" s="2">
        <f t="shared" si="60"/>
        <v>15750</v>
      </c>
      <c r="AU103" s="2">
        <f t="shared" si="61"/>
        <v>189962</v>
      </c>
      <c r="AV103" s="2">
        <f t="shared" si="62"/>
        <v>8991</v>
      </c>
      <c r="AW103" s="2">
        <f t="shared" si="63"/>
        <v>428</v>
      </c>
      <c r="AX103" s="2">
        <f t="shared" si="64"/>
        <v>7999</v>
      </c>
      <c r="AY103" s="2">
        <f t="shared" si="43"/>
        <v>5048</v>
      </c>
      <c r="AZ103" s="2">
        <f t="shared" si="44"/>
        <v>3153</v>
      </c>
      <c r="BA103" s="2">
        <f t="shared" si="45"/>
        <v>634</v>
      </c>
      <c r="BB103" s="2">
        <f t="shared" si="46"/>
        <v>8835</v>
      </c>
      <c r="BC103" s="2">
        <f t="shared" si="47"/>
        <v>16488</v>
      </c>
      <c r="BD103" s="2">
        <f t="shared" si="48"/>
        <v>1297</v>
      </c>
      <c r="BE103" s="2">
        <f t="shared" si="49"/>
        <v>17785</v>
      </c>
      <c r="BF103" s="2">
        <f t="shared" si="50"/>
        <v>7866</v>
      </c>
      <c r="BG103" s="2">
        <f t="shared" si="51"/>
        <v>386</v>
      </c>
      <c r="BH103" s="2">
        <f t="shared" si="52"/>
        <v>178</v>
      </c>
      <c r="BI103" s="2">
        <f t="shared" si="53"/>
        <v>8430</v>
      </c>
      <c r="BJ103" s="2">
        <f t="shared" si="54"/>
        <v>713</v>
      </c>
      <c r="BK103" s="2">
        <f t="shared" si="55"/>
        <v>1771</v>
      </c>
      <c r="BL103" s="2">
        <f t="shared" si="56"/>
        <v>334656</v>
      </c>
      <c r="BM103" s="2">
        <f t="shared" si="82"/>
        <v>184</v>
      </c>
      <c r="BN103">
        <f ca="1">SUM(OFFSET($B103,-($B103-1),MATCH(BN$6,$7:$7,)-1,1,1):OFFSET($B103,0,MATCH(BN$6,$7:$7,)-1,1,1))</f>
        <v>73070</v>
      </c>
      <c r="BO103">
        <f ca="1">SUM(OFFSET($B103,-($B103-1),MATCH(BO$6,$7:$7,)-1,1,1):OFFSET($B103,0,MATCH(BO$6,$7:$7,)-1,1,1))</f>
        <v>5699</v>
      </c>
      <c r="BP103">
        <f ca="1">SUM(OFFSET($B103,-($B103-1),MATCH(BP$6,$7:$7,)-1,1,1):OFFSET($B103,0,MATCH(BP$6,$7:$7,)-1,1,1))</f>
        <v>117658</v>
      </c>
      <c r="BQ103">
        <f ca="1">SUM(OFFSET($B103,-($B103-1),MATCH(BQ$6,$7:$7,)-1,1,1):OFFSET($B103,0,MATCH(BQ$6,$7:$7,)-1,1,1))</f>
        <v>3998</v>
      </c>
      <c r="BR103">
        <f ca="1">SUM(OFFSET($B103,-($B103-1),MATCH(BR$6,$7:$7,)-1,1,1):OFFSET($B103,0,MATCH(BR$6,$7:$7,)-1,1,1))</f>
        <v>235</v>
      </c>
      <c r="BS103">
        <f ca="1">SUM(OFFSET($B103,-($B103-1),MATCH(BS$6,$7:$7,)-1,1,1):OFFSET($B103,0,MATCH(BS$6,$7:$7,)-1,1,1))</f>
        <v>3582</v>
      </c>
      <c r="BT103">
        <f ca="1">SUM(OFFSET($B103,-($B103-1),MATCH(BT$6,$7:$7,)-1,1,1):OFFSET($B103,0,MATCH(BT$6,$7:$7,)-1,1,1))</f>
        <v>2646</v>
      </c>
      <c r="BU103">
        <f ca="1">SUM(OFFSET($B103,-($B103-1),MATCH(BU$6,$7:$7,)-1,1,1):OFFSET($B103,0,MATCH(BU$6,$7:$7,)-1,1,1))</f>
        <v>1262</v>
      </c>
      <c r="BV103">
        <f ca="1">SUM(OFFSET($B103,-($B103-1),MATCH(BV$6,$7:$7,)-1,1,1):OFFSET($B103,0,MATCH(BV$6,$7:$7,)-1,1,1))</f>
        <v>414</v>
      </c>
      <c r="BW103">
        <f ca="1">SUM(OFFSET($B103,-($B103-1),MATCH(BW$6,$7:$7,)-1,1,1):OFFSET($B103,0,MATCH(BW$6,$7:$7,)-1,1,1))</f>
        <v>4322</v>
      </c>
      <c r="BX103">
        <f ca="1">SUM(OFFSET($B103,-($B103-1),MATCH(BX$6,$7:$7,)-1,1,1):OFFSET($B103,0,MATCH(BX$6,$7:$7,)-1,1,1))</f>
        <v>6060</v>
      </c>
      <c r="BY103">
        <f ca="1">SUM(OFFSET($B103,-($B103-1),MATCH(BY$6,$7:$7,)-1,1,1):OFFSET($B103,0,MATCH(BY$6,$7:$7,)-1,1,1))</f>
        <v>444</v>
      </c>
      <c r="BZ103">
        <f ca="1">SUM(OFFSET($B103,-($B103-1),MATCH(BZ$6,$7:$7,)-1,1,1):OFFSET($B103,0,MATCH(BZ$6,$7:$7,)-1,1,1))</f>
        <v>6504</v>
      </c>
      <c r="CA103">
        <f ca="1">SUM(OFFSET($B103,-($B103-1),MATCH(CA$6,$7:$7,)-1,1,1):OFFSET($B103,0,MATCH(CA$6,$7:$7,)-1,1,1))</f>
        <v>3530</v>
      </c>
      <c r="CB103">
        <f ca="1">SUM(OFFSET($B103,-($B103-1),MATCH(CB$6,$7:$7,)-1,1,1):OFFSET($B103,0,MATCH(CB$6,$7:$7,)-1,1,1))</f>
        <v>199</v>
      </c>
      <c r="CC103">
        <f ca="1">SUM(OFFSET($B103,-($B103-1),MATCH(CC$6,$7:$7,)-1,1,1):OFFSET($B103,0,MATCH(CC$6,$7:$7,)-1,1,1))</f>
        <v>81</v>
      </c>
      <c r="CD103">
        <f ca="1">SUM(OFFSET($B103,-($B103-1),MATCH(CD$6,$7:$7,)-1,1,1):OFFSET($B103,0,MATCH(CD$6,$7:$7,)-1,1,1))</f>
        <v>3810</v>
      </c>
      <c r="CE103">
        <f ca="1">SUM(OFFSET($B103,-($B103-1),MATCH(CE$6,$7:$7,)-1,1,1):OFFSET($B103,0,MATCH(CE$6,$7:$7,)-1,1,1))</f>
        <v>477</v>
      </c>
      <c r="CF103">
        <f ca="1">SUM(OFFSET($B103,-($B103-1),MATCH(CF$6,$7:$7,)-1,1,1):OFFSET($B103,0,MATCH(CF$6,$7:$7,)-1,1,1))</f>
        <v>688</v>
      </c>
      <c r="CG103">
        <f ca="1">SUM(OFFSET($B103,-($B103-1),MATCH(CG$6,$7:$7,)-1,1,1):OFFSET($B103,0,MATCH(CG$6,$7:$7,)-1,1,1))</f>
        <v>191260</v>
      </c>
      <c r="CH103">
        <f ca="1">SUM(OFFSET($B103,-($B103-1),MATCH(CH$6,$7:$7,)-1,1,1):OFFSET($B103,0,MATCH(CH$6,$7:$7,)-1,1,1))</f>
        <v>748</v>
      </c>
      <c r="CI103">
        <f ca="1">SUM(OFFSET($B103,-($B103-1),MATCH(CI$6,$7:$7,)-1,1,1):OFFSET($B103,0,MATCH(CI$6,$7:$7,)-1,1,1))</f>
        <v>51265</v>
      </c>
      <c r="CJ103">
        <f>'[2]Tab L Summary'!$B22</f>
        <v>2624</v>
      </c>
      <c r="CK103">
        <f>'[2]Tab L Summary'!$D22</f>
        <v>2736</v>
      </c>
      <c r="CL103">
        <f>'[2]Tab L Summary'!$F22</f>
        <v>6576</v>
      </c>
      <c r="CM103">
        <f>'[2]Tab L Summary'!$H22</f>
        <v>272</v>
      </c>
      <c r="CN103">
        <f>'[2]Tab L Summary'!$J22</f>
        <v>608</v>
      </c>
      <c r="CO103" s="2">
        <f t="shared" si="71"/>
        <v>36432</v>
      </c>
      <c r="CP103" s="2">
        <f t="shared" si="72"/>
        <v>45984</v>
      </c>
      <c r="CQ103" s="2">
        <f t="shared" si="73"/>
        <v>88720</v>
      </c>
      <c r="CR103" s="2">
        <f t="shared" si="74"/>
        <v>2464</v>
      </c>
      <c r="CS103" s="2">
        <f t="shared" si="75"/>
        <v>10064</v>
      </c>
      <c r="CT103">
        <f ca="1">SUM(OFFSET($B103,-($B103-1),MATCH(CT$6,$7:$7,)-1,1,1):OFFSET($B103,0,MATCH(CT$6,$7:$7,)-1,1,1))</f>
        <v>20416</v>
      </c>
      <c r="CU103">
        <f ca="1">SUM(OFFSET($B103,-($B103-1),MATCH(CU$6,$7:$7,)-1,1,1):OFFSET($B103,0,MATCH(CU$6,$7:$7,)-1,1,1))</f>
        <v>41744</v>
      </c>
      <c r="CV103">
        <f ca="1">SUM(OFFSET($B103,-($B103-1),MATCH(CV$6,$7:$7,)-1,1,1):OFFSET($B103,0,MATCH(CV$6,$7:$7,)-1,1,1))</f>
        <v>1264</v>
      </c>
      <c r="CW103">
        <f ca="1">SUM(OFFSET($B103,-($B103-1),MATCH(CW$6,$7:$7,)-1,1,1):OFFSET($B103,0,MATCH(CW$6,$7:$7,)-1,1,1))</f>
        <v>5008</v>
      </c>
      <c r="CX103">
        <f ca="1">SUM(OFFSET($B103,-($B103-1),MATCH(CX$6,$7:$7,)-1,1,1):OFFSET($B103,0,MATCH(CX$6,$7:$7,)-1,1,1))</f>
        <v>258240</v>
      </c>
    </row>
    <row r="104" spans="2:102">
      <c r="B104" s="38">
        <f t="shared" ref="B104:B153" si="83">IF(MONTH(C104)&gt;=4,(MONTH(C104))-3,(MONTH(C104))+9)</f>
        <v>8</v>
      </c>
      <c r="C104" s="37">
        <v>41579</v>
      </c>
      <c r="D104" s="156">
        <f>'[2]Summary Passenger'!$B26</f>
        <v>64235</v>
      </c>
      <c r="E104" s="155">
        <f>'[2]Summary Passenger'!$F26</f>
        <v>474</v>
      </c>
      <c r="F104" s="155">
        <f>'[2]Summary Passenger'!$J26</f>
        <v>81024</v>
      </c>
      <c r="G104" s="155">
        <f t="shared" si="76"/>
        <v>747961</v>
      </c>
      <c r="H104" s="155">
        <f t="shared" si="77"/>
        <v>5734</v>
      </c>
      <c r="I104" s="155">
        <f t="shared" si="81"/>
        <v>981036</v>
      </c>
      <c r="J104" s="155">
        <f ca="1">SUM(OFFSET($B104,-($B104-1),MATCH(J$6,$7:$7,)-1,1,1):OFFSET($B104,0,MATCH(J$6,$7:$7,)-1,1,1))</f>
        <v>3761</v>
      </c>
      <c r="K104" s="155">
        <f ca="1">SUM(OFFSET($B104,-($B104-1),MATCH(K$6,$7:$7,)-1,1,1):OFFSET($B104,0,MATCH(K$6,$7:$7,)-1,1,1))</f>
        <v>643740</v>
      </c>
      <c r="L104" s="155">
        <f ca="1">SUM(OFFSET($B104,-($B104-1),MATCH(L$6,$7:$7,)-1,1,1):OFFSET($B104,0,MATCH(L$6,$7:$7,)-1,1,1))</f>
        <v>5910509</v>
      </c>
      <c r="M104" s="31">
        <f>'[2]Summary Passenger'!$D26</f>
        <v>394767</v>
      </c>
      <c r="N104" s="41">
        <f>'[2]Summary Passenger'!$H26</f>
        <v>6905</v>
      </c>
      <c r="O104" s="41">
        <f>'[2]Summary Passenger'!$L26</f>
        <v>496060</v>
      </c>
      <c r="P104">
        <f t="shared" si="78"/>
        <v>4747504</v>
      </c>
      <c r="Q104">
        <f t="shared" si="79"/>
        <v>81756</v>
      </c>
      <c r="R104">
        <f t="shared" si="80"/>
        <v>6016967</v>
      </c>
      <c r="S104">
        <f ca="1">SUM(OFFSET($B104,-($B104-1),MATCH(S$6,$7:$7,)-1,1,1):OFFSET($B104,0,MATCH(S$6,$7:$7,)-1,1,1))</f>
        <v>54566</v>
      </c>
      <c r="T104">
        <f ca="1">SUM(OFFSET($B104,-($B104-1),MATCH(T$6,$7:$7,)-1,1,1):OFFSET($B104,0,MATCH(T$6,$7:$7,)-1,1,1))</f>
        <v>4031967</v>
      </c>
      <c r="U104">
        <f ca="1">SUM(OFFSET($B104,-($B104-1),MATCH(U$6,$7:$7,)-1,1,1):OFFSET($B104,0,MATCH(U$6,$7:$7,)-1,1,1))</f>
        <v>37977473</v>
      </c>
      <c r="V104" s="31">
        <f>'[2]Tab K Summary'!$B23</f>
        <v>731</v>
      </c>
      <c r="W104" s="41">
        <f>'[2]Tab K Summary'!$D23</f>
        <v>12625</v>
      </c>
      <c r="X104" s="41">
        <f>'[2]Tab K Summary'!$F23</f>
        <v>1708</v>
      </c>
      <c r="Y104" s="41">
        <f>'[2]Tab K Summary'!$H23</f>
        <v>16620</v>
      </c>
      <c r="Z104" s="41">
        <f>'[2]Tab K Summary'!$J23</f>
        <v>1160</v>
      </c>
      <c r="AA104" s="41">
        <f>'[2]Tab K Summary'!$L23</f>
        <v>1</v>
      </c>
      <c r="AB104" s="41">
        <f>'[2]Tab K Summary'!$N23</f>
        <v>957</v>
      </c>
      <c r="AC104">
        <v>462</v>
      </c>
      <c r="AD104">
        <v>285</v>
      </c>
      <c r="AE104">
        <v>55</v>
      </c>
      <c r="AF104">
        <v>802</v>
      </c>
      <c r="AG104" s="41">
        <v>1886</v>
      </c>
      <c r="AH104">
        <v>208</v>
      </c>
      <c r="AI104" s="41">
        <v>2094</v>
      </c>
      <c r="AJ104">
        <v>925</v>
      </c>
      <c r="AK104">
        <v>48</v>
      </c>
      <c r="AL104">
        <v>32</v>
      </c>
      <c r="AM104" s="41">
        <v>1005</v>
      </c>
      <c r="AN104">
        <v>58</v>
      </c>
      <c r="AO104">
        <v>262</v>
      </c>
      <c r="AP104" s="41">
        <v>29294</v>
      </c>
      <c r="AQ104" s="41">
        <v>202</v>
      </c>
      <c r="AR104" s="2">
        <f t="shared" si="58"/>
        <v>7585</v>
      </c>
      <c r="AS104" s="2">
        <f t="shared" si="59"/>
        <v>144604</v>
      </c>
      <c r="AT104" s="2">
        <f t="shared" si="60"/>
        <v>16204</v>
      </c>
      <c r="AU104" s="2">
        <f t="shared" si="61"/>
        <v>191302</v>
      </c>
      <c r="AV104" s="2">
        <f t="shared" si="62"/>
        <v>9096</v>
      </c>
      <c r="AW104" s="2">
        <f t="shared" si="63"/>
        <v>413</v>
      </c>
      <c r="AX104" s="2">
        <f t="shared" si="64"/>
        <v>8401</v>
      </c>
      <c r="AY104" s="2">
        <f t="shared" si="43"/>
        <v>5019</v>
      </c>
      <c r="AZ104" s="2">
        <f t="shared" si="44"/>
        <v>2981</v>
      </c>
      <c r="BA104" s="2">
        <f t="shared" si="45"/>
        <v>654</v>
      </c>
      <c r="BB104" s="2">
        <f t="shared" si="46"/>
        <v>8654</v>
      </c>
      <c r="BC104" s="2">
        <f t="shared" si="47"/>
        <v>17010</v>
      </c>
      <c r="BD104" s="2">
        <f t="shared" si="48"/>
        <v>1339</v>
      </c>
      <c r="BE104" s="2">
        <f t="shared" si="49"/>
        <v>18349</v>
      </c>
      <c r="BF104" s="2">
        <f t="shared" si="50"/>
        <v>8237</v>
      </c>
      <c r="BG104" s="2">
        <f t="shared" si="51"/>
        <v>400</v>
      </c>
      <c r="BH104" s="2">
        <f t="shared" si="52"/>
        <v>210</v>
      </c>
      <c r="BI104" s="2">
        <f t="shared" si="53"/>
        <v>8847</v>
      </c>
      <c r="BJ104" s="2">
        <f t="shared" si="54"/>
        <v>766</v>
      </c>
      <c r="BK104" s="2">
        <f t="shared" si="55"/>
        <v>1891</v>
      </c>
      <c r="BL104" s="2">
        <f t="shared" si="56"/>
        <v>336847</v>
      </c>
      <c r="BM104" s="2">
        <f t="shared" si="82"/>
        <v>202</v>
      </c>
      <c r="BN104">
        <f ca="1">SUM(OFFSET($B104,-($B104-1),MATCH(BN$6,$7:$7,)-1,1,1):OFFSET($B104,0,MATCH(BN$6,$7:$7,)-1,1,1))</f>
        <v>85695</v>
      </c>
      <c r="BO104">
        <f ca="1">SUM(OFFSET($B104,-($B104-1),MATCH(BO$6,$7:$7,)-1,1,1):OFFSET($B104,0,MATCH(BO$6,$7:$7,)-1,1,1))</f>
        <v>7407</v>
      </c>
      <c r="BP104">
        <f ca="1">SUM(OFFSET($B104,-($B104-1),MATCH(BP$6,$7:$7,)-1,1,1):OFFSET($B104,0,MATCH(BP$6,$7:$7,)-1,1,1))</f>
        <v>134278</v>
      </c>
      <c r="BQ104">
        <f ca="1">SUM(OFFSET($B104,-($B104-1),MATCH(BQ$6,$7:$7,)-1,1,1):OFFSET($B104,0,MATCH(BQ$6,$7:$7,)-1,1,1))</f>
        <v>5158</v>
      </c>
      <c r="BR104">
        <f ca="1">SUM(OFFSET($B104,-($B104-1),MATCH(BR$6,$7:$7,)-1,1,1):OFFSET($B104,0,MATCH(BR$6,$7:$7,)-1,1,1))</f>
        <v>236</v>
      </c>
      <c r="BS104">
        <f ca="1">SUM(OFFSET($B104,-($B104-1),MATCH(BS$6,$7:$7,)-1,1,1):OFFSET($B104,0,MATCH(BS$6,$7:$7,)-1,1,1))</f>
        <v>4539</v>
      </c>
      <c r="BT104">
        <f ca="1">SUM(OFFSET($B104,-($B104-1),MATCH(BT$6,$7:$7,)-1,1,1):OFFSET($B104,0,MATCH(BT$6,$7:$7,)-1,1,1))</f>
        <v>3108</v>
      </c>
      <c r="BU104">
        <f ca="1">SUM(OFFSET($B104,-($B104-1),MATCH(BU$6,$7:$7,)-1,1,1):OFFSET($B104,0,MATCH(BU$6,$7:$7,)-1,1,1))</f>
        <v>1547</v>
      </c>
      <c r="BV104">
        <f ca="1">SUM(OFFSET($B104,-($B104-1),MATCH(BV$6,$7:$7,)-1,1,1):OFFSET($B104,0,MATCH(BV$6,$7:$7,)-1,1,1))</f>
        <v>469</v>
      </c>
      <c r="BW104">
        <f ca="1">SUM(OFFSET($B104,-($B104-1),MATCH(BW$6,$7:$7,)-1,1,1):OFFSET($B104,0,MATCH(BW$6,$7:$7,)-1,1,1))</f>
        <v>5124</v>
      </c>
      <c r="BX104">
        <f ca="1">SUM(OFFSET($B104,-($B104-1),MATCH(BX$6,$7:$7,)-1,1,1):OFFSET($B104,0,MATCH(BX$6,$7:$7,)-1,1,1))</f>
        <v>7946</v>
      </c>
      <c r="BY104">
        <f ca="1">SUM(OFFSET($B104,-($B104-1),MATCH(BY$6,$7:$7,)-1,1,1):OFFSET($B104,0,MATCH(BY$6,$7:$7,)-1,1,1))</f>
        <v>652</v>
      </c>
      <c r="BZ104">
        <f ca="1">SUM(OFFSET($B104,-($B104-1),MATCH(BZ$6,$7:$7,)-1,1,1):OFFSET($B104,0,MATCH(BZ$6,$7:$7,)-1,1,1))</f>
        <v>8598</v>
      </c>
      <c r="CA104">
        <f ca="1">SUM(OFFSET($B104,-($B104-1),MATCH(CA$6,$7:$7,)-1,1,1):OFFSET($B104,0,MATCH(CA$6,$7:$7,)-1,1,1))</f>
        <v>4455</v>
      </c>
      <c r="CB104">
        <f ca="1">SUM(OFFSET($B104,-($B104-1),MATCH(CB$6,$7:$7,)-1,1,1):OFFSET($B104,0,MATCH(CB$6,$7:$7,)-1,1,1))</f>
        <v>247</v>
      </c>
      <c r="CC104">
        <f ca="1">SUM(OFFSET($B104,-($B104-1),MATCH(CC$6,$7:$7,)-1,1,1):OFFSET($B104,0,MATCH(CC$6,$7:$7,)-1,1,1))</f>
        <v>113</v>
      </c>
      <c r="CD104">
        <f ca="1">SUM(OFFSET($B104,-($B104-1),MATCH(CD$6,$7:$7,)-1,1,1):OFFSET($B104,0,MATCH(CD$6,$7:$7,)-1,1,1))</f>
        <v>4815</v>
      </c>
      <c r="CE104">
        <f ca="1">SUM(OFFSET($B104,-($B104-1),MATCH(CE$6,$7:$7,)-1,1,1):OFFSET($B104,0,MATCH(CE$6,$7:$7,)-1,1,1))</f>
        <v>535</v>
      </c>
      <c r="CF104">
        <f ca="1">SUM(OFFSET($B104,-($B104-1),MATCH(CF$6,$7:$7,)-1,1,1):OFFSET($B104,0,MATCH(CF$6,$7:$7,)-1,1,1))</f>
        <v>950</v>
      </c>
      <c r="CG104">
        <f ca="1">SUM(OFFSET($B104,-($B104-1),MATCH(CG$6,$7:$7,)-1,1,1):OFFSET($B104,0,MATCH(CG$6,$7:$7,)-1,1,1))</f>
        <v>220554</v>
      </c>
      <c r="CH104">
        <f ca="1">SUM(OFFSET($B104,-($B104-1),MATCH(CH$6,$7:$7,)-1,1,1):OFFSET($B104,0,MATCH(CH$6,$7:$7,)-1,1,1))</f>
        <v>950</v>
      </c>
      <c r="CI104">
        <f ca="1">SUM(OFFSET($B104,-($B104-1),MATCH(CI$6,$7:$7,)-1,1,1):OFFSET($B104,0,MATCH(CI$6,$7:$7,)-1,1,1))</f>
        <v>58850</v>
      </c>
      <c r="CJ104">
        <f>'[2]Tab L Summary'!$B23</f>
        <v>4224</v>
      </c>
      <c r="CK104">
        <f>'[2]Tab L Summary'!$D23</f>
        <v>4240</v>
      </c>
      <c r="CL104">
        <f>'[2]Tab L Summary'!$F23</f>
        <v>7232</v>
      </c>
      <c r="CM104">
        <f>'[2]Tab L Summary'!$H23</f>
        <v>240</v>
      </c>
      <c r="CN104">
        <f>'[2]Tab L Summary'!$J23</f>
        <v>976</v>
      </c>
      <c r="CO104" s="2">
        <f t="shared" si="71"/>
        <v>36384</v>
      </c>
      <c r="CP104" s="2">
        <f t="shared" si="72"/>
        <v>46816</v>
      </c>
      <c r="CQ104" s="2">
        <f t="shared" si="73"/>
        <v>89376</v>
      </c>
      <c r="CR104" s="2">
        <f t="shared" si="74"/>
        <v>2416</v>
      </c>
      <c r="CS104" s="2">
        <f t="shared" si="75"/>
        <v>10256</v>
      </c>
      <c r="CT104">
        <f ca="1">SUM(OFFSET($B104,-($B104-1),MATCH(CT$6,$7:$7,)-1,1,1):OFFSET($B104,0,MATCH(CT$6,$7:$7,)-1,1,1))</f>
        <v>24656</v>
      </c>
      <c r="CU104">
        <f ca="1">SUM(OFFSET($B104,-($B104-1),MATCH(CU$6,$7:$7,)-1,1,1):OFFSET($B104,0,MATCH(CU$6,$7:$7,)-1,1,1))</f>
        <v>48976</v>
      </c>
      <c r="CV104">
        <f ca="1">SUM(OFFSET($B104,-($B104-1),MATCH(CV$6,$7:$7,)-1,1,1):OFFSET($B104,0,MATCH(CV$6,$7:$7,)-1,1,1))</f>
        <v>1504</v>
      </c>
      <c r="CW104">
        <f ca="1">SUM(OFFSET($B104,-($B104-1),MATCH(CW$6,$7:$7,)-1,1,1):OFFSET($B104,0,MATCH(CW$6,$7:$7,)-1,1,1))</f>
        <v>5984</v>
      </c>
      <c r="CX104">
        <f ca="1">SUM(OFFSET($B104,-($B104-1),MATCH(CX$6,$7:$7,)-1,1,1):OFFSET($B104,0,MATCH(CX$6,$7:$7,)-1,1,1))</f>
        <v>294624</v>
      </c>
    </row>
    <row r="105" spans="2:102">
      <c r="B105" s="38">
        <f t="shared" si="83"/>
        <v>9</v>
      </c>
      <c r="C105" s="37">
        <v>41609</v>
      </c>
      <c r="D105" s="156">
        <f>'[2]Summary Passenger'!$B27</f>
        <v>72273</v>
      </c>
      <c r="E105" s="155">
        <f>'[2]Summary Passenger'!$F27</f>
        <v>530</v>
      </c>
      <c r="F105" s="155">
        <f>'[2]Summary Passenger'!$J27</f>
        <v>90540</v>
      </c>
      <c r="G105" s="155">
        <f t="shared" si="76"/>
        <v>750110</v>
      </c>
      <c r="H105" s="155">
        <f t="shared" si="77"/>
        <v>5753</v>
      </c>
      <c r="I105" s="155">
        <f t="shared" si="81"/>
        <v>984204</v>
      </c>
      <c r="J105" s="155">
        <f ca="1">SUM(OFFSET($B105,-($B105-1),MATCH(J$6,$7:$7,)-1,1,1):OFFSET($B105,0,MATCH(J$6,$7:$7,)-1,1,1))</f>
        <v>4291</v>
      </c>
      <c r="K105" s="155">
        <f ca="1">SUM(OFFSET($B105,-($B105-1),MATCH(K$6,$7:$7,)-1,1,1):OFFSET($B105,0,MATCH(K$6,$7:$7,)-1,1,1))</f>
        <v>734280</v>
      </c>
      <c r="L105" s="155">
        <f ca="1">SUM(OFFSET($B105,-($B105-1),MATCH(L$6,$7:$7,)-1,1,1):OFFSET($B105,0,MATCH(L$6,$7:$7,)-1,1,1))</f>
        <v>6660619</v>
      </c>
      <c r="M105" s="31">
        <f>'[2]Summary Passenger'!$D27</f>
        <v>389591</v>
      </c>
      <c r="N105" s="41">
        <f>'[2]Summary Passenger'!$H27</f>
        <v>7040</v>
      </c>
      <c r="O105" s="41">
        <f>'[2]Summary Passenger'!$L27</f>
        <v>483797</v>
      </c>
      <c r="P105">
        <f t="shared" si="78"/>
        <v>4732838</v>
      </c>
      <c r="Q105">
        <f t="shared" si="79"/>
        <v>81975</v>
      </c>
      <c r="R105">
        <f t="shared" si="80"/>
        <v>5998916</v>
      </c>
      <c r="S105">
        <f ca="1">SUM(OFFSET($B105,-($B105-1),MATCH(S$6,$7:$7,)-1,1,1):OFFSET($B105,0,MATCH(S$6,$7:$7,)-1,1,1))</f>
        <v>61606</v>
      </c>
      <c r="T105">
        <f ca="1">SUM(OFFSET($B105,-($B105-1),MATCH(T$6,$7:$7,)-1,1,1):OFFSET($B105,0,MATCH(T$6,$7:$7,)-1,1,1))</f>
        <v>4515764</v>
      </c>
      <c r="U105">
        <f ca="1">SUM(OFFSET($B105,-($B105-1),MATCH(U$6,$7:$7,)-1,1,1):OFFSET($B105,0,MATCH(U$6,$7:$7,)-1,1,1))</f>
        <v>42710311</v>
      </c>
      <c r="V105" s="31">
        <f>'[2]Tab K Summary'!$B24</f>
        <v>1377</v>
      </c>
      <c r="W105" s="41">
        <f>'[2]Tab K Summary'!$D24</f>
        <v>19983</v>
      </c>
      <c r="X105" s="41">
        <f>'[2]Tab K Summary'!$F24</f>
        <v>2551</v>
      </c>
      <c r="Y105" s="41">
        <f>'[2]Tab K Summary'!$H24</f>
        <v>12802</v>
      </c>
      <c r="Z105" s="41">
        <f>'[2]Tab K Summary'!$J24</f>
        <v>1321</v>
      </c>
      <c r="AA105" s="41">
        <f>'[2]Tab K Summary'!$L24</f>
        <v>32</v>
      </c>
      <c r="AB105" s="41">
        <f>'[2]Tab K Summary'!$N24</f>
        <v>709</v>
      </c>
      <c r="AC105">
        <v>873</v>
      </c>
      <c r="AD105">
        <v>519</v>
      </c>
      <c r="AE105">
        <v>165</v>
      </c>
      <c r="AF105" s="41">
        <v>1557</v>
      </c>
      <c r="AG105" s="41">
        <v>2839</v>
      </c>
      <c r="AH105">
        <v>190</v>
      </c>
      <c r="AI105" s="41">
        <v>3029</v>
      </c>
      <c r="AJ105">
        <v>693</v>
      </c>
      <c r="AK105">
        <v>48</v>
      </c>
      <c r="AL105">
        <v>17</v>
      </c>
      <c r="AM105">
        <v>758</v>
      </c>
      <c r="AN105">
        <v>130</v>
      </c>
      <c r="AO105">
        <v>217</v>
      </c>
      <c r="AP105" s="41">
        <v>32869</v>
      </c>
      <c r="AQ105" s="41">
        <v>267</v>
      </c>
      <c r="AR105" s="2">
        <f t="shared" si="58"/>
        <v>7942</v>
      </c>
      <c r="AS105" s="2">
        <f t="shared" si="59"/>
        <v>145111</v>
      </c>
      <c r="AT105" s="2">
        <f t="shared" si="60"/>
        <v>16616</v>
      </c>
      <c r="AU105" s="2">
        <f t="shared" si="61"/>
        <v>191762</v>
      </c>
      <c r="AV105" s="2">
        <f t="shared" si="62"/>
        <v>9190</v>
      </c>
      <c r="AW105" s="2">
        <f t="shared" si="63"/>
        <v>348</v>
      </c>
      <c r="AX105" s="2">
        <f t="shared" si="64"/>
        <v>8286</v>
      </c>
      <c r="AY105" s="2">
        <f t="shared" si="43"/>
        <v>5191</v>
      </c>
      <c r="AZ105" s="2">
        <f t="shared" si="44"/>
        <v>3079</v>
      </c>
      <c r="BA105" s="2">
        <f t="shared" si="45"/>
        <v>778</v>
      </c>
      <c r="BB105" s="2">
        <f t="shared" si="46"/>
        <v>9048</v>
      </c>
      <c r="BC105" s="2">
        <f t="shared" si="47"/>
        <v>17670</v>
      </c>
      <c r="BD105" s="2">
        <f t="shared" si="48"/>
        <v>1367</v>
      </c>
      <c r="BE105" s="2">
        <f t="shared" si="49"/>
        <v>19037</v>
      </c>
      <c r="BF105" s="2">
        <f t="shared" si="50"/>
        <v>8122</v>
      </c>
      <c r="BG105" s="2">
        <f t="shared" si="51"/>
        <v>432</v>
      </c>
      <c r="BH105" s="2">
        <f t="shared" si="52"/>
        <v>195</v>
      </c>
      <c r="BI105" s="2">
        <f t="shared" si="53"/>
        <v>8749</v>
      </c>
      <c r="BJ105" s="2">
        <f t="shared" si="54"/>
        <v>845</v>
      </c>
      <c r="BK105" s="2">
        <f t="shared" si="55"/>
        <v>1725</v>
      </c>
      <c r="BL105" s="2">
        <f t="shared" si="56"/>
        <v>337700</v>
      </c>
      <c r="BM105" s="2">
        <f t="shared" si="82"/>
        <v>267</v>
      </c>
      <c r="BN105">
        <f ca="1">SUM(OFFSET($B105,-($B105-1),MATCH(BN$6,$7:$7,)-1,1,1):OFFSET($B105,0,MATCH(BN$6,$7:$7,)-1,1,1))</f>
        <v>105678</v>
      </c>
      <c r="BO105">
        <f ca="1">SUM(OFFSET($B105,-($B105-1),MATCH(BO$6,$7:$7,)-1,1,1):OFFSET($B105,0,MATCH(BO$6,$7:$7,)-1,1,1))</f>
        <v>9958</v>
      </c>
      <c r="BP105">
        <f ca="1">SUM(OFFSET($B105,-($B105-1),MATCH(BP$6,$7:$7,)-1,1,1):OFFSET($B105,0,MATCH(BP$6,$7:$7,)-1,1,1))</f>
        <v>147080</v>
      </c>
      <c r="BQ105">
        <f ca="1">SUM(OFFSET($B105,-($B105-1),MATCH(BQ$6,$7:$7,)-1,1,1):OFFSET($B105,0,MATCH(BQ$6,$7:$7,)-1,1,1))</f>
        <v>6479</v>
      </c>
      <c r="BR105">
        <f ca="1">SUM(OFFSET($B105,-($B105-1),MATCH(BR$6,$7:$7,)-1,1,1):OFFSET($B105,0,MATCH(BR$6,$7:$7,)-1,1,1))</f>
        <v>268</v>
      </c>
      <c r="BS105">
        <f ca="1">SUM(OFFSET($B105,-($B105-1),MATCH(BS$6,$7:$7,)-1,1,1):OFFSET($B105,0,MATCH(BS$6,$7:$7,)-1,1,1))</f>
        <v>5248</v>
      </c>
      <c r="BT105">
        <f ca="1">SUM(OFFSET($B105,-($B105-1),MATCH(BT$6,$7:$7,)-1,1,1):OFFSET($B105,0,MATCH(BT$6,$7:$7,)-1,1,1))</f>
        <v>3981</v>
      </c>
      <c r="BU105">
        <f ca="1">SUM(OFFSET($B105,-($B105-1),MATCH(BU$6,$7:$7,)-1,1,1):OFFSET($B105,0,MATCH(BU$6,$7:$7,)-1,1,1))</f>
        <v>2066</v>
      </c>
      <c r="BV105">
        <f ca="1">SUM(OFFSET($B105,-($B105-1),MATCH(BV$6,$7:$7,)-1,1,1):OFFSET($B105,0,MATCH(BV$6,$7:$7,)-1,1,1))</f>
        <v>634</v>
      </c>
      <c r="BW105">
        <f ca="1">SUM(OFFSET($B105,-($B105-1),MATCH(BW$6,$7:$7,)-1,1,1):OFFSET($B105,0,MATCH(BW$6,$7:$7,)-1,1,1))</f>
        <v>6681</v>
      </c>
      <c r="BX105">
        <f ca="1">SUM(OFFSET($B105,-($B105-1),MATCH(BX$6,$7:$7,)-1,1,1):OFFSET($B105,0,MATCH(BX$6,$7:$7,)-1,1,1))</f>
        <v>10785</v>
      </c>
      <c r="BY105">
        <f ca="1">SUM(OFFSET($B105,-($B105-1),MATCH(BY$6,$7:$7,)-1,1,1):OFFSET($B105,0,MATCH(BY$6,$7:$7,)-1,1,1))</f>
        <v>842</v>
      </c>
      <c r="BZ105">
        <f ca="1">SUM(OFFSET($B105,-($B105-1),MATCH(BZ$6,$7:$7,)-1,1,1):OFFSET($B105,0,MATCH(BZ$6,$7:$7,)-1,1,1))</f>
        <v>11627</v>
      </c>
      <c r="CA105">
        <f ca="1">SUM(OFFSET($B105,-($B105-1),MATCH(CA$6,$7:$7,)-1,1,1):OFFSET($B105,0,MATCH(CA$6,$7:$7,)-1,1,1))</f>
        <v>5148</v>
      </c>
      <c r="CB105">
        <f ca="1">SUM(OFFSET($B105,-($B105-1),MATCH(CB$6,$7:$7,)-1,1,1):OFFSET($B105,0,MATCH(CB$6,$7:$7,)-1,1,1))</f>
        <v>295</v>
      </c>
      <c r="CC105">
        <f ca="1">SUM(OFFSET($B105,-($B105-1),MATCH(CC$6,$7:$7,)-1,1,1):OFFSET($B105,0,MATCH(CC$6,$7:$7,)-1,1,1))</f>
        <v>130</v>
      </c>
      <c r="CD105">
        <f ca="1">SUM(OFFSET($B105,-($B105-1),MATCH(CD$6,$7:$7,)-1,1,1):OFFSET($B105,0,MATCH(CD$6,$7:$7,)-1,1,1))</f>
        <v>5573</v>
      </c>
      <c r="CE105">
        <f ca="1">SUM(OFFSET($B105,-($B105-1),MATCH(CE$6,$7:$7,)-1,1,1):OFFSET($B105,0,MATCH(CE$6,$7:$7,)-1,1,1))</f>
        <v>665</v>
      </c>
      <c r="CF105">
        <f ca="1">SUM(OFFSET($B105,-($B105-1),MATCH(CF$6,$7:$7,)-1,1,1):OFFSET($B105,0,MATCH(CF$6,$7:$7,)-1,1,1))</f>
        <v>1167</v>
      </c>
      <c r="CG105">
        <f ca="1">SUM(OFFSET($B105,-($B105-1),MATCH(CG$6,$7:$7,)-1,1,1):OFFSET($B105,0,MATCH(CG$6,$7:$7,)-1,1,1))</f>
        <v>253423</v>
      </c>
      <c r="CH105">
        <f ca="1">SUM(OFFSET($B105,-($B105-1),MATCH(CH$6,$7:$7,)-1,1,1):OFFSET($B105,0,MATCH(CH$6,$7:$7,)-1,1,1))</f>
        <v>1217</v>
      </c>
      <c r="CI105">
        <f ca="1">SUM(OFFSET($B105,-($B105-1),MATCH(CI$6,$7:$7,)-1,1,1):OFFSET($B105,0,MATCH(CI$6,$7:$7,)-1,1,1))</f>
        <v>66792</v>
      </c>
      <c r="CJ105">
        <f>'[2]Tab L Summary'!$B24</f>
        <v>2272</v>
      </c>
      <c r="CK105">
        <f>'[2]Tab L Summary'!$D24</f>
        <v>7184</v>
      </c>
      <c r="CL105">
        <f>'[2]Tab L Summary'!$F24</f>
        <v>15088</v>
      </c>
      <c r="CM105">
        <f>'[2]Tab L Summary'!$H24</f>
        <v>112</v>
      </c>
      <c r="CN105">
        <f>'[2]Tab L Summary'!$J24</f>
        <v>1264</v>
      </c>
      <c r="CO105" s="2">
        <f t="shared" si="71"/>
        <v>36176</v>
      </c>
      <c r="CP105" s="2">
        <f t="shared" si="72"/>
        <v>47424</v>
      </c>
      <c r="CQ105" s="2">
        <f t="shared" si="73"/>
        <v>89536</v>
      </c>
      <c r="CR105" s="2">
        <f t="shared" si="74"/>
        <v>2416</v>
      </c>
      <c r="CS105" s="2">
        <f t="shared" si="75"/>
        <v>10544</v>
      </c>
      <c r="CT105">
        <f ca="1">SUM(OFFSET($B105,-($B105-1),MATCH(CT$6,$7:$7,)-1,1,1):OFFSET($B105,0,MATCH(CT$6,$7:$7,)-1,1,1))</f>
        <v>31840</v>
      </c>
      <c r="CU105">
        <f ca="1">SUM(OFFSET($B105,-($B105-1),MATCH(CU$6,$7:$7,)-1,1,1):OFFSET($B105,0,MATCH(CU$6,$7:$7,)-1,1,1))</f>
        <v>64064</v>
      </c>
      <c r="CV105">
        <f ca="1">SUM(OFFSET($B105,-($B105-1),MATCH(CV$6,$7:$7,)-1,1,1):OFFSET($B105,0,MATCH(CV$6,$7:$7,)-1,1,1))</f>
        <v>1616</v>
      </c>
      <c r="CW105">
        <f ca="1">SUM(OFFSET($B105,-($B105-1),MATCH(CW$6,$7:$7,)-1,1,1):OFFSET($B105,0,MATCH(CW$6,$7:$7,)-1,1,1))</f>
        <v>7248</v>
      </c>
      <c r="CX105">
        <f ca="1">SUM(OFFSET($B105,-($B105-1),MATCH(CX$6,$7:$7,)-1,1,1):OFFSET($B105,0,MATCH(CX$6,$7:$7,)-1,1,1))</f>
        <v>330800</v>
      </c>
    </row>
    <row r="106" spans="2:102">
      <c r="B106" s="38">
        <f t="shared" si="83"/>
        <v>10</v>
      </c>
      <c r="C106" s="37">
        <v>41640</v>
      </c>
      <c r="D106" s="156">
        <f>'[2]Summary Passenger'!$B28</f>
        <v>74013</v>
      </c>
      <c r="E106" s="155">
        <f>'[2]Summary Passenger'!$F28</f>
        <v>517</v>
      </c>
      <c r="F106" s="155">
        <f>'[2]Summary Passenger'!$J28</f>
        <v>88440</v>
      </c>
      <c r="G106" s="155">
        <f t="shared" si="76"/>
        <v>751284</v>
      </c>
      <c r="H106" s="155">
        <f t="shared" si="77"/>
        <v>5764</v>
      </c>
      <c r="I106" s="155">
        <f t="shared" si="81"/>
        <v>986160</v>
      </c>
      <c r="J106" s="155">
        <f ca="1">SUM(OFFSET($B106,-($B106-1),MATCH(J$6,$7:$7,)-1,1,1):OFFSET($B106,0,MATCH(J$6,$7:$7,)-1,1,1))</f>
        <v>4808</v>
      </c>
      <c r="K106" s="155">
        <f ca="1">SUM(OFFSET($B106,-($B106-1),MATCH(K$6,$7:$7,)-1,1,1):OFFSET($B106,0,MATCH(K$6,$7:$7,)-1,1,1))</f>
        <v>822720</v>
      </c>
      <c r="L106" s="155">
        <f ca="1">SUM(OFFSET($B106,-($B106-1),MATCH(L$6,$7:$7,)-1,1,1):OFFSET($B106,0,MATCH(L$6,$7:$7,)-1,1,1))</f>
        <v>7411903</v>
      </c>
      <c r="M106" s="31">
        <f>'[2]Summary Passenger'!$D28</f>
        <v>336231</v>
      </c>
      <c r="N106" s="41">
        <f>'[2]Summary Passenger'!$H28</f>
        <v>6282</v>
      </c>
      <c r="O106" s="41">
        <f>'[2]Summary Passenger'!$L28</f>
        <v>428320</v>
      </c>
      <c r="P106">
        <f t="shared" si="78"/>
        <v>4709496</v>
      </c>
      <c r="Q106">
        <f t="shared" si="79"/>
        <v>81860</v>
      </c>
      <c r="R106">
        <f t="shared" si="80"/>
        <v>5962599</v>
      </c>
      <c r="S106">
        <f ca="1">SUM(OFFSET($B106,-($B106-1),MATCH(S$6,$7:$7,)-1,1,1):OFFSET($B106,0,MATCH(S$6,$7:$7,)-1,1,1))</f>
        <v>67888</v>
      </c>
      <c r="T106">
        <f ca="1">SUM(OFFSET($B106,-($B106-1),MATCH(T$6,$7:$7,)-1,1,1):OFFSET($B106,0,MATCH(T$6,$7:$7,)-1,1,1))</f>
        <v>4944084</v>
      </c>
      <c r="U106">
        <f ca="1">SUM(OFFSET($B106,-($B106-1),MATCH(U$6,$7:$7,)-1,1,1):OFFSET($B106,0,MATCH(U$6,$7:$7,)-1,1,1))</f>
        <v>47419807</v>
      </c>
      <c r="V106" s="31">
        <f>'[2]Tab K Summary'!$B25</f>
        <v>745</v>
      </c>
      <c r="W106" s="41">
        <f>'[2]Tab K Summary'!$D25</f>
        <v>11954</v>
      </c>
      <c r="X106" s="41">
        <f>'[2]Tab K Summary'!$F25</f>
        <v>3169</v>
      </c>
      <c r="Y106" s="41">
        <f>'[2]Tab K Summary'!$H25</f>
        <v>20276</v>
      </c>
      <c r="Z106" s="41">
        <f>'[2]Tab K Summary'!$J25</f>
        <v>1000</v>
      </c>
      <c r="AA106" s="41">
        <f>'[2]Tab K Summary'!$L25</f>
        <v>18</v>
      </c>
      <c r="AB106" s="41">
        <f>'[2]Tab K Summary'!$N25</f>
        <v>655</v>
      </c>
      <c r="AC106">
        <v>395</v>
      </c>
      <c r="AD106">
        <v>311</v>
      </c>
      <c r="AE106">
        <v>98</v>
      </c>
      <c r="AF106">
        <v>804</v>
      </c>
      <c r="AG106" s="41">
        <v>3399</v>
      </c>
      <c r="AH106">
        <v>204</v>
      </c>
      <c r="AI106" s="41">
        <v>3603</v>
      </c>
      <c r="AJ106">
        <v>655</v>
      </c>
      <c r="AK106">
        <v>49</v>
      </c>
      <c r="AL106">
        <v>17</v>
      </c>
      <c r="AM106">
        <v>721</v>
      </c>
      <c r="AN106">
        <v>64</v>
      </c>
      <c r="AO106">
        <v>211</v>
      </c>
      <c r="AP106" s="41">
        <v>32271</v>
      </c>
      <c r="AQ106" s="41">
        <v>232</v>
      </c>
      <c r="AR106" s="2">
        <f t="shared" si="58"/>
        <v>7992</v>
      </c>
      <c r="AS106" s="2">
        <f t="shared" si="59"/>
        <v>145035</v>
      </c>
      <c r="AT106" s="2">
        <f t="shared" si="60"/>
        <v>17504</v>
      </c>
      <c r="AU106" s="2">
        <f t="shared" si="61"/>
        <v>193036</v>
      </c>
      <c r="AV106" s="2">
        <f t="shared" si="62"/>
        <v>9339</v>
      </c>
      <c r="AW106" s="2">
        <f t="shared" si="63"/>
        <v>366</v>
      </c>
      <c r="AX106" s="2">
        <f t="shared" si="64"/>
        <v>8019</v>
      </c>
      <c r="AY106" s="2">
        <f t="shared" si="43"/>
        <v>5251</v>
      </c>
      <c r="AZ106" s="2">
        <f t="shared" si="44"/>
        <v>3011</v>
      </c>
      <c r="BA106" s="2">
        <f t="shared" si="45"/>
        <v>836</v>
      </c>
      <c r="BB106" s="2">
        <f t="shared" si="46"/>
        <v>9098</v>
      </c>
      <c r="BC106" s="2">
        <f t="shared" si="47"/>
        <v>18707</v>
      </c>
      <c r="BD106" s="2">
        <f t="shared" si="48"/>
        <v>1345</v>
      </c>
      <c r="BE106" s="2">
        <f t="shared" si="49"/>
        <v>20052</v>
      </c>
      <c r="BF106" s="2">
        <f t="shared" si="50"/>
        <v>7871</v>
      </c>
      <c r="BG106" s="2">
        <f t="shared" si="51"/>
        <v>447</v>
      </c>
      <c r="BH106" s="2">
        <f t="shared" si="52"/>
        <v>196</v>
      </c>
      <c r="BI106" s="2">
        <f t="shared" si="53"/>
        <v>8514</v>
      </c>
      <c r="BJ106" s="2">
        <f t="shared" si="54"/>
        <v>854</v>
      </c>
      <c r="BK106" s="2">
        <f t="shared" si="55"/>
        <v>1809</v>
      </c>
      <c r="BL106" s="2">
        <f t="shared" si="56"/>
        <v>338915</v>
      </c>
      <c r="BM106" s="2">
        <f t="shared" si="82"/>
        <v>232</v>
      </c>
      <c r="BN106">
        <f ca="1">SUM(OFFSET($B106,-($B106-1),MATCH(BN$6,$7:$7,)-1,1,1):OFFSET($B106,0,MATCH(BN$6,$7:$7,)-1,1,1))</f>
        <v>117632</v>
      </c>
      <c r="BO106">
        <f ca="1">SUM(OFFSET($B106,-($B106-1),MATCH(BO$6,$7:$7,)-1,1,1):OFFSET($B106,0,MATCH(BO$6,$7:$7,)-1,1,1))</f>
        <v>13127</v>
      </c>
      <c r="BP106">
        <f ca="1">SUM(OFFSET($B106,-($B106-1),MATCH(BP$6,$7:$7,)-1,1,1):OFFSET($B106,0,MATCH(BP$6,$7:$7,)-1,1,1))</f>
        <v>167356</v>
      </c>
      <c r="BQ106">
        <f ca="1">SUM(OFFSET($B106,-($B106-1),MATCH(BQ$6,$7:$7,)-1,1,1):OFFSET($B106,0,MATCH(BQ$6,$7:$7,)-1,1,1))</f>
        <v>7479</v>
      </c>
      <c r="BR106">
        <f ca="1">SUM(OFFSET($B106,-($B106-1),MATCH(BR$6,$7:$7,)-1,1,1):OFFSET($B106,0,MATCH(BR$6,$7:$7,)-1,1,1))</f>
        <v>286</v>
      </c>
      <c r="BS106">
        <f ca="1">SUM(OFFSET($B106,-($B106-1),MATCH(BS$6,$7:$7,)-1,1,1):OFFSET($B106,0,MATCH(BS$6,$7:$7,)-1,1,1))</f>
        <v>5903</v>
      </c>
      <c r="BT106">
        <f ca="1">SUM(OFFSET($B106,-($B106-1),MATCH(BT$6,$7:$7,)-1,1,1):OFFSET($B106,0,MATCH(BT$6,$7:$7,)-1,1,1))</f>
        <v>4376</v>
      </c>
      <c r="BU106">
        <f ca="1">SUM(OFFSET($B106,-($B106-1),MATCH(BU$6,$7:$7,)-1,1,1):OFFSET($B106,0,MATCH(BU$6,$7:$7,)-1,1,1))</f>
        <v>2377</v>
      </c>
      <c r="BV106">
        <f ca="1">SUM(OFFSET($B106,-($B106-1),MATCH(BV$6,$7:$7,)-1,1,1):OFFSET($B106,0,MATCH(BV$6,$7:$7,)-1,1,1))</f>
        <v>732</v>
      </c>
      <c r="BW106">
        <f ca="1">SUM(OFFSET($B106,-($B106-1),MATCH(BW$6,$7:$7,)-1,1,1):OFFSET($B106,0,MATCH(BW$6,$7:$7,)-1,1,1))</f>
        <v>7485</v>
      </c>
      <c r="BX106">
        <f ca="1">SUM(OFFSET($B106,-($B106-1),MATCH(BX$6,$7:$7,)-1,1,1):OFFSET($B106,0,MATCH(BX$6,$7:$7,)-1,1,1))</f>
        <v>14184</v>
      </c>
      <c r="BY106">
        <f ca="1">SUM(OFFSET($B106,-($B106-1),MATCH(BY$6,$7:$7,)-1,1,1):OFFSET($B106,0,MATCH(BY$6,$7:$7,)-1,1,1))</f>
        <v>1046</v>
      </c>
      <c r="BZ106">
        <f ca="1">SUM(OFFSET($B106,-($B106-1),MATCH(BZ$6,$7:$7,)-1,1,1):OFFSET($B106,0,MATCH(BZ$6,$7:$7,)-1,1,1))</f>
        <v>15230</v>
      </c>
      <c r="CA106">
        <f ca="1">SUM(OFFSET($B106,-($B106-1),MATCH(CA$6,$7:$7,)-1,1,1):OFFSET($B106,0,MATCH(CA$6,$7:$7,)-1,1,1))</f>
        <v>5803</v>
      </c>
      <c r="CB106">
        <f ca="1">SUM(OFFSET($B106,-($B106-1),MATCH(CB$6,$7:$7,)-1,1,1):OFFSET($B106,0,MATCH(CB$6,$7:$7,)-1,1,1))</f>
        <v>344</v>
      </c>
      <c r="CC106">
        <f ca="1">SUM(OFFSET($B106,-($B106-1),MATCH(CC$6,$7:$7,)-1,1,1):OFFSET($B106,0,MATCH(CC$6,$7:$7,)-1,1,1))</f>
        <v>147</v>
      </c>
      <c r="CD106">
        <f ca="1">SUM(OFFSET($B106,-($B106-1),MATCH(CD$6,$7:$7,)-1,1,1):OFFSET($B106,0,MATCH(CD$6,$7:$7,)-1,1,1))</f>
        <v>6294</v>
      </c>
      <c r="CE106">
        <f ca="1">SUM(OFFSET($B106,-($B106-1),MATCH(CE$6,$7:$7,)-1,1,1):OFFSET($B106,0,MATCH(CE$6,$7:$7,)-1,1,1))</f>
        <v>729</v>
      </c>
      <c r="CF106">
        <f ca="1">SUM(OFFSET($B106,-($B106-1),MATCH(CF$6,$7:$7,)-1,1,1):OFFSET($B106,0,MATCH(CF$6,$7:$7,)-1,1,1))</f>
        <v>1378</v>
      </c>
      <c r="CG106">
        <f ca="1">SUM(OFFSET($B106,-($B106-1),MATCH(CG$6,$7:$7,)-1,1,1):OFFSET($B106,0,MATCH(CG$6,$7:$7,)-1,1,1))</f>
        <v>285694</v>
      </c>
      <c r="CH106">
        <f ca="1">SUM(OFFSET($B106,-($B106-1),MATCH(CH$6,$7:$7,)-1,1,1):OFFSET($B106,0,MATCH(CH$6,$7:$7,)-1,1,1))</f>
        <v>1449</v>
      </c>
      <c r="CI106">
        <f ca="1">SUM(OFFSET($B106,-($B106-1),MATCH(CI$6,$7:$7,)-1,1,1):OFFSET($B106,0,MATCH(CI$6,$7:$7,)-1,1,1))</f>
        <v>74784</v>
      </c>
      <c r="CJ106">
        <f>'[2]Tab L Summary'!$B25</f>
        <v>2272</v>
      </c>
      <c r="CK106">
        <f>'[2]Tab L Summary'!$D25</f>
        <v>5104</v>
      </c>
      <c r="CL106">
        <f>'[2]Tab L Summary'!$F25</f>
        <v>8480</v>
      </c>
      <c r="CM106">
        <f>'[2]Tab L Summary'!$H25</f>
        <v>240</v>
      </c>
      <c r="CN106">
        <f>'[2]Tab L Summary'!$J25</f>
        <v>1120</v>
      </c>
      <c r="CO106" s="2">
        <f t="shared" si="71"/>
        <v>36384</v>
      </c>
      <c r="CP106" s="2">
        <f t="shared" si="72"/>
        <v>47344</v>
      </c>
      <c r="CQ106" s="2">
        <f t="shared" si="73"/>
        <v>90160</v>
      </c>
      <c r="CR106" s="2">
        <f t="shared" si="74"/>
        <v>2400</v>
      </c>
      <c r="CS106" s="2">
        <f t="shared" si="75"/>
        <v>10528</v>
      </c>
      <c r="CT106">
        <f ca="1">SUM(OFFSET($B106,-($B106-1),MATCH(CT$6,$7:$7,)-1,1,1):OFFSET($B106,0,MATCH(CT$6,$7:$7,)-1,1,1))</f>
        <v>36944</v>
      </c>
      <c r="CU106">
        <f ca="1">SUM(OFFSET($B106,-($B106-1),MATCH(CU$6,$7:$7,)-1,1,1):OFFSET($B106,0,MATCH(CU$6,$7:$7,)-1,1,1))</f>
        <v>72544</v>
      </c>
      <c r="CV106">
        <f ca="1">SUM(OFFSET($B106,-($B106-1),MATCH(CV$6,$7:$7,)-1,1,1):OFFSET($B106,0,MATCH(CV$6,$7:$7,)-1,1,1))</f>
        <v>1856</v>
      </c>
      <c r="CW106">
        <f ca="1">SUM(OFFSET($B106,-($B106-1),MATCH(CW$6,$7:$7,)-1,1,1):OFFSET($B106,0,MATCH(CW$6,$7:$7,)-1,1,1))</f>
        <v>8368</v>
      </c>
      <c r="CX106">
        <f ca="1">SUM(OFFSET($B106,-($B106-1),MATCH(CX$6,$7:$7,)-1,1,1):OFFSET($B106,0,MATCH(CX$6,$7:$7,)-1,1,1))</f>
        <v>367184</v>
      </c>
    </row>
    <row r="107" spans="2:102">
      <c r="B107" s="38">
        <f t="shared" si="83"/>
        <v>11</v>
      </c>
      <c r="C107" s="37">
        <v>41671</v>
      </c>
      <c r="D107" s="156">
        <f>'[2]Summary Passenger'!$B29</f>
        <v>61791</v>
      </c>
      <c r="E107" s="155">
        <f>'[2]Summary Passenger'!$F29</f>
        <v>428</v>
      </c>
      <c r="F107" s="155">
        <f>'[2]Summary Passenger'!$J29</f>
        <v>73248</v>
      </c>
      <c r="G107" s="155">
        <f t="shared" si="76"/>
        <v>754337</v>
      </c>
      <c r="H107" s="155">
        <f t="shared" si="77"/>
        <v>5747</v>
      </c>
      <c r="I107" s="155">
        <f t="shared" si="81"/>
        <v>983304</v>
      </c>
      <c r="J107" s="155">
        <f ca="1">SUM(OFFSET($B107,-($B107-1),MATCH(J$6,$7:$7,)-1,1,1):OFFSET($B107,0,MATCH(J$6,$7:$7,)-1,1,1))</f>
        <v>5236</v>
      </c>
      <c r="K107" s="155">
        <f ca="1">SUM(OFFSET($B107,-($B107-1),MATCH(K$6,$7:$7,)-1,1,1):OFFSET($B107,0,MATCH(K$6,$7:$7,)-1,1,1))</f>
        <v>895968</v>
      </c>
      <c r="L107" s="155">
        <f ca="1">SUM(OFFSET($B107,-($B107-1),MATCH(L$6,$7:$7,)-1,1,1):OFFSET($B107,0,MATCH(L$6,$7:$7,)-1,1,1))</f>
        <v>8166240</v>
      </c>
      <c r="M107" s="31">
        <f>'[2]Summary Passenger'!$D29</f>
        <v>373350</v>
      </c>
      <c r="N107" s="41">
        <f>'[2]Summary Passenger'!$H29</f>
        <v>6283</v>
      </c>
      <c r="O107" s="41">
        <f>'[2]Summary Passenger'!$L29</f>
        <v>452956</v>
      </c>
      <c r="P107">
        <f t="shared" si="78"/>
        <v>4701015</v>
      </c>
      <c r="Q107">
        <f t="shared" si="79"/>
        <v>81494</v>
      </c>
      <c r="R107">
        <f t="shared" si="80"/>
        <v>5934059</v>
      </c>
      <c r="S107">
        <f ca="1">SUM(OFFSET($B107,-($B107-1),MATCH(S$6,$7:$7,)-1,1,1):OFFSET($B107,0,MATCH(S$6,$7:$7,)-1,1,1))</f>
        <v>74171</v>
      </c>
      <c r="T107">
        <f ca="1">SUM(OFFSET($B107,-($B107-1),MATCH(T$6,$7:$7,)-1,1,1):OFFSET($B107,0,MATCH(T$6,$7:$7,)-1,1,1))</f>
        <v>5397040</v>
      </c>
      <c r="U107">
        <f ca="1">SUM(OFFSET($B107,-($B107-1),MATCH(U$6,$7:$7,)-1,1,1):OFFSET($B107,0,MATCH(U$6,$7:$7,)-1,1,1))</f>
        <v>52120822</v>
      </c>
      <c r="V107" s="31">
        <f>'[2]Tab K Summary'!$B26</f>
        <v>934</v>
      </c>
      <c r="W107" s="41">
        <f>'[2]Tab K Summary'!$D26</f>
        <v>12786</v>
      </c>
      <c r="X107" s="41">
        <f>'[2]Tab K Summary'!$F26</f>
        <v>2944</v>
      </c>
      <c r="Y107" s="41">
        <f>'[2]Tab K Summary'!$H26</f>
        <v>12450</v>
      </c>
      <c r="Z107" s="41">
        <f>'[2]Tab K Summary'!$J26</f>
        <v>1111</v>
      </c>
      <c r="AA107" s="41">
        <f>'[2]Tab K Summary'!$L26</f>
        <v>16</v>
      </c>
      <c r="AB107" s="41">
        <f>'[2]Tab K Summary'!$N26</f>
        <v>1268</v>
      </c>
      <c r="AC107">
        <v>474</v>
      </c>
      <c r="AD107">
        <v>437</v>
      </c>
      <c r="AE107">
        <v>86</v>
      </c>
      <c r="AF107">
        <v>997</v>
      </c>
      <c r="AG107" s="41">
        <v>3014</v>
      </c>
      <c r="AH107">
        <v>265</v>
      </c>
      <c r="AI107" s="41">
        <v>3279</v>
      </c>
      <c r="AJ107" s="41">
        <v>1202</v>
      </c>
      <c r="AK107">
        <v>115</v>
      </c>
      <c r="AL107">
        <v>1</v>
      </c>
      <c r="AM107" s="41">
        <v>1318</v>
      </c>
      <c r="AN107">
        <v>137</v>
      </c>
      <c r="AO107">
        <v>220</v>
      </c>
      <c r="AP107" s="41">
        <v>25292</v>
      </c>
      <c r="AQ107" s="41">
        <v>256</v>
      </c>
      <c r="AR107" s="2">
        <f t="shared" si="58"/>
        <v>8187</v>
      </c>
      <c r="AS107" s="2">
        <f t="shared" si="59"/>
        <v>145087</v>
      </c>
      <c r="AT107" s="2">
        <f t="shared" si="60"/>
        <v>17849</v>
      </c>
      <c r="AU107" s="2">
        <f t="shared" si="61"/>
        <v>194052</v>
      </c>
      <c r="AV107" s="2">
        <f t="shared" si="62"/>
        <v>9417</v>
      </c>
      <c r="AW107" s="2">
        <f t="shared" si="63"/>
        <v>366</v>
      </c>
      <c r="AX107" s="2">
        <f t="shared" si="64"/>
        <v>8087</v>
      </c>
      <c r="AY107" s="2">
        <f t="shared" si="43"/>
        <v>5216</v>
      </c>
      <c r="AZ107" s="2">
        <f t="shared" si="44"/>
        <v>3095</v>
      </c>
      <c r="BA107" s="2">
        <f t="shared" si="45"/>
        <v>890</v>
      </c>
      <c r="BB107" s="2">
        <f t="shared" si="46"/>
        <v>9201</v>
      </c>
      <c r="BC107" s="2">
        <f t="shared" si="47"/>
        <v>18994</v>
      </c>
      <c r="BD107" s="2">
        <f t="shared" si="48"/>
        <v>1444</v>
      </c>
      <c r="BE107" s="2">
        <f t="shared" si="49"/>
        <v>20438</v>
      </c>
      <c r="BF107" s="2">
        <f t="shared" si="50"/>
        <v>7905</v>
      </c>
      <c r="BG107" s="2">
        <f t="shared" si="51"/>
        <v>494</v>
      </c>
      <c r="BH107" s="2">
        <f t="shared" si="52"/>
        <v>165</v>
      </c>
      <c r="BI107" s="2">
        <f t="shared" si="53"/>
        <v>8564</v>
      </c>
      <c r="BJ107" s="2">
        <f t="shared" si="54"/>
        <v>948</v>
      </c>
      <c r="BK107" s="2">
        <f t="shared" si="55"/>
        <v>1802</v>
      </c>
      <c r="BL107" s="2">
        <f t="shared" si="56"/>
        <v>339981</v>
      </c>
      <c r="BM107" s="2">
        <f t="shared" si="82"/>
        <v>256</v>
      </c>
      <c r="BN107">
        <f ca="1">SUM(OFFSET($B107,-($B107-1),MATCH(BN$6,$7:$7,)-1,1,1):OFFSET($B107,0,MATCH(BN$6,$7:$7,)-1,1,1))</f>
        <v>130418</v>
      </c>
      <c r="BO107">
        <f ca="1">SUM(OFFSET($B107,-($B107-1),MATCH(BO$6,$7:$7,)-1,1,1):OFFSET($B107,0,MATCH(BO$6,$7:$7,)-1,1,1))</f>
        <v>16071</v>
      </c>
      <c r="BP107">
        <f ca="1">SUM(OFFSET($B107,-($B107-1),MATCH(BP$6,$7:$7,)-1,1,1):OFFSET($B107,0,MATCH(BP$6,$7:$7,)-1,1,1))</f>
        <v>179806</v>
      </c>
      <c r="BQ107">
        <f ca="1">SUM(OFFSET($B107,-($B107-1),MATCH(BQ$6,$7:$7,)-1,1,1):OFFSET($B107,0,MATCH(BQ$6,$7:$7,)-1,1,1))</f>
        <v>8590</v>
      </c>
      <c r="BR107">
        <f ca="1">SUM(OFFSET($B107,-($B107-1),MATCH(BR$6,$7:$7,)-1,1,1):OFFSET($B107,0,MATCH(BR$6,$7:$7,)-1,1,1))</f>
        <v>302</v>
      </c>
      <c r="BS107">
        <f ca="1">SUM(OFFSET($B107,-($B107-1),MATCH(BS$6,$7:$7,)-1,1,1):OFFSET($B107,0,MATCH(BS$6,$7:$7,)-1,1,1))</f>
        <v>7171</v>
      </c>
      <c r="BT107">
        <f ca="1">SUM(OFFSET($B107,-($B107-1),MATCH(BT$6,$7:$7,)-1,1,1):OFFSET($B107,0,MATCH(BT$6,$7:$7,)-1,1,1))</f>
        <v>4850</v>
      </c>
      <c r="BU107">
        <f ca="1">SUM(OFFSET($B107,-($B107-1),MATCH(BU$6,$7:$7,)-1,1,1):OFFSET($B107,0,MATCH(BU$6,$7:$7,)-1,1,1))</f>
        <v>2814</v>
      </c>
      <c r="BV107">
        <f ca="1">SUM(OFFSET($B107,-($B107-1),MATCH(BV$6,$7:$7,)-1,1,1):OFFSET($B107,0,MATCH(BV$6,$7:$7,)-1,1,1))</f>
        <v>818</v>
      </c>
      <c r="BW107">
        <f ca="1">SUM(OFFSET($B107,-($B107-1),MATCH(BW$6,$7:$7,)-1,1,1):OFFSET($B107,0,MATCH(BW$6,$7:$7,)-1,1,1))</f>
        <v>8482</v>
      </c>
      <c r="BX107">
        <f ca="1">SUM(OFFSET($B107,-($B107-1),MATCH(BX$6,$7:$7,)-1,1,1):OFFSET($B107,0,MATCH(BX$6,$7:$7,)-1,1,1))</f>
        <v>17198</v>
      </c>
      <c r="BY107">
        <f ca="1">SUM(OFFSET($B107,-($B107-1),MATCH(BY$6,$7:$7,)-1,1,1):OFFSET($B107,0,MATCH(BY$6,$7:$7,)-1,1,1))</f>
        <v>1311</v>
      </c>
      <c r="BZ107">
        <f ca="1">SUM(OFFSET($B107,-($B107-1),MATCH(BZ$6,$7:$7,)-1,1,1):OFFSET($B107,0,MATCH(BZ$6,$7:$7,)-1,1,1))</f>
        <v>18509</v>
      </c>
      <c r="CA107">
        <f ca="1">SUM(OFFSET($B107,-($B107-1),MATCH(CA$6,$7:$7,)-1,1,1):OFFSET($B107,0,MATCH(CA$6,$7:$7,)-1,1,1))</f>
        <v>7005</v>
      </c>
      <c r="CB107">
        <f ca="1">SUM(OFFSET($B107,-($B107-1),MATCH(CB$6,$7:$7,)-1,1,1):OFFSET($B107,0,MATCH(CB$6,$7:$7,)-1,1,1))</f>
        <v>459</v>
      </c>
      <c r="CC107">
        <f ca="1">SUM(OFFSET($B107,-($B107-1),MATCH(CC$6,$7:$7,)-1,1,1):OFFSET($B107,0,MATCH(CC$6,$7:$7,)-1,1,1))</f>
        <v>148</v>
      </c>
      <c r="CD107">
        <f ca="1">SUM(OFFSET($B107,-($B107-1),MATCH(CD$6,$7:$7,)-1,1,1):OFFSET($B107,0,MATCH(CD$6,$7:$7,)-1,1,1))</f>
        <v>7612</v>
      </c>
      <c r="CE107">
        <f ca="1">SUM(OFFSET($B107,-($B107-1),MATCH(CE$6,$7:$7,)-1,1,1):OFFSET($B107,0,MATCH(CE$6,$7:$7,)-1,1,1))</f>
        <v>866</v>
      </c>
      <c r="CF107">
        <f ca="1">SUM(OFFSET($B107,-($B107-1),MATCH(CF$6,$7:$7,)-1,1,1):OFFSET($B107,0,MATCH(CF$6,$7:$7,)-1,1,1))</f>
        <v>1598</v>
      </c>
      <c r="CG107">
        <f ca="1">SUM(OFFSET($B107,-($B107-1),MATCH(CG$6,$7:$7,)-1,1,1):OFFSET($B107,0,MATCH(CG$6,$7:$7,)-1,1,1))</f>
        <v>310986</v>
      </c>
      <c r="CH107">
        <f ca="1">SUM(OFFSET($B107,-($B107-1),MATCH(CH$6,$7:$7,)-1,1,1):OFFSET($B107,0,MATCH(CH$6,$7:$7,)-1,1,1))</f>
        <v>1705</v>
      </c>
      <c r="CI107">
        <f ca="1">SUM(OFFSET($B107,-($B107-1),MATCH(CI$6,$7:$7,)-1,1,1):OFFSET($B107,0,MATCH(CI$6,$7:$7,)-1,1,1))</f>
        <v>82971</v>
      </c>
      <c r="CJ107">
        <f>'[2]Tab L Summary'!$B26</f>
        <v>3408</v>
      </c>
      <c r="CK107">
        <f>'[2]Tab L Summary'!$D26</f>
        <v>5104</v>
      </c>
      <c r="CL107">
        <f>'[2]Tab L Summary'!$F26</f>
        <v>8800</v>
      </c>
      <c r="CM107">
        <f>'[2]Tab L Summary'!$H26</f>
        <v>400</v>
      </c>
      <c r="CN107">
        <f>'[2]Tab L Summary'!$J26</f>
        <v>992</v>
      </c>
      <c r="CO107" s="2">
        <f t="shared" si="71"/>
        <v>36624</v>
      </c>
      <c r="CP107" s="2">
        <f t="shared" si="72"/>
        <v>47200</v>
      </c>
      <c r="CQ107" s="2">
        <f t="shared" si="73"/>
        <v>90560</v>
      </c>
      <c r="CR107" s="2">
        <f t="shared" si="74"/>
        <v>2432</v>
      </c>
      <c r="CS107" s="2">
        <f t="shared" si="75"/>
        <v>10544</v>
      </c>
      <c r="CT107">
        <f ca="1">SUM(OFFSET($B107,-($B107-1),MATCH(CT$6,$7:$7,)-1,1,1):OFFSET($B107,0,MATCH(CT$6,$7:$7,)-1,1,1))</f>
        <v>42048</v>
      </c>
      <c r="CU107">
        <f ca="1">SUM(OFFSET($B107,-($B107-1),MATCH(CU$6,$7:$7,)-1,1,1):OFFSET($B107,0,MATCH(CU$6,$7:$7,)-1,1,1))</f>
        <v>81344</v>
      </c>
      <c r="CV107">
        <f ca="1">SUM(OFFSET($B107,-($B107-1),MATCH(CV$6,$7:$7,)-1,1,1):OFFSET($B107,0,MATCH(CV$6,$7:$7,)-1,1,1))</f>
        <v>2256</v>
      </c>
      <c r="CW107">
        <f ca="1">SUM(OFFSET($B107,-($B107-1),MATCH(CW$6,$7:$7,)-1,1,1):OFFSET($B107,0,MATCH(CW$6,$7:$7,)-1,1,1))</f>
        <v>9360</v>
      </c>
      <c r="CX107">
        <f ca="1">SUM(OFFSET($B107,-($B107-1),MATCH(CX$6,$7:$7,)-1,1,1):OFFSET($B107,0,MATCH(CX$6,$7:$7,)-1,1,1))</f>
        <v>403808</v>
      </c>
    </row>
    <row r="108" spans="2:102">
      <c r="B108" s="38">
        <f t="shared" si="83"/>
        <v>12</v>
      </c>
      <c r="C108" s="37">
        <v>41699</v>
      </c>
      <c r="D108" s="156">
        <f>'[2]Summary Passenger'!$B30</f>
        <v>65564</v>
      </c>
      <c r="E108" s="155">
        <f>'[2]Summary Passenger'!$F30</f>
        <v>490</v>
      </c>
      <c r="F108" s="155">
        <f>'[2]Summary Passenger'!$J30</f>
        <v>83874</v>
      </c>
      <c r="G108" s="155">
        <f t="shared" si="76"/>
        <v>752983</v>
      </c>
      <c r="H108" s="155">
        <f t="shared" si="77"/>
        <v>5726</v>
      </c>
      <c r="I108" s="155">
        <f t="shared" si="81"/>
        <v>979842</v>
      </c>
      <c r="J108" s="155">
        <f ca="1">SUM(OFFSET($B108,-($B108-1),MATCH(J$6,$7:$7,)-1,1,1):OFFSET($B108,0,MATCH(J$6,$7:$7,)-1,1,1))</f>
        <v>5726</v>
      </c>
      <c r="K108" s="155">
        <f ca="1">SUM(OFFSET($B108,-($B108-1),MATCH(K$6,$7:$7,)-1,1,1):OFFSET($B108,0,MATCH(K$6,$7:$7,)-1,1,1))</f>
        <v>979842</v>
      </c>
      <c r="L108" s="155">
        <f ca="1">SUM(OFFSET($B108,-($B108-1),MATCH(L$6,$7:$7,)-1,1,1):OFFSET($B108,0,MATCH(L$6,$7:$7,)-1,1,1))</f>
        <v>8919223</v>
      </c>
      <c r="M108" s="31">
        <f>'[2]Summary Passenger'!$D30</f>
        <v>414982</v>
      </c>
      <c r="N108" s="41">
        <f>'[2]Summary Passenger'!$H30</f>
        <v>7017</v>
      </c>
      <c r="O108" s="41">
        <f>'[2]Summary Passenger'!$L30</f>
        <v>524212</v>
      </c>
      <c r="P108">
        <f t="shared" si="78"/>
        <v>4683519</v>
      </c>
      <c r="Q108">
        <f t="shared" si="79"/>
        <v>81188</v>
      </c>
      <c r="R108">
        <f t="shared" si="80"/>
        <v>5921252</v>
      </c>
      <c r="S108">
        <f ca="1">SUM(OFFSET($B108,-($B108-1),MATCH(S$6,$7:$7,)-1,1,1):OFFSET($B108,0,MATCH(S$6,$7:$7,)-1,1,1))</f>
        <v>81188</v>
      </c>
      <c r="T108">
        <f ca="1">SUM(OFFSET($B108,-($B108-1),MATCH(T$6,$7:$7,)-1,1,1):OFFSET($B108,0,MATCH(T$6,$7:$7,)-1,1,1))</f>
        <v>5921252</v>
      </c>
      <c r="U108">
        <f ca="1">SUM(OFFSET($B108,-($B108-1),MATCH(U$6,$7:$7,)-1,1,1):OFFSET($B108,0,MATCH(U$6,$7:$7,)-1,1,1))</f>
        <v>56804341</v>
      </c>
      <c r="V108" s="31">
        <f>'[2]Tab K Summary'!$B27</f>
        <v>1055</v>
      </c>
      <c r="W108" s="41">
        <f>'[2]Tab K Summary'!$D27</f>
        <v>11819</v>
      </c>
      <c r="X108" s="41">
        <f>'[2]Tab K Summary'!$F27</f>
        <v>1952</v>
      </c>
      <c r="Y108" s="41">
        <f>'[2]Tab K Summary'!$H27</f>
        <v>15106</v>
      </c>
      <c r="Z108" s="41">
        <f>'[2]Tab K Summary'!$J27</f>
        <v>791</v>
      </c>
      <c r="AA108" s="41">
        <f>'[2]Tab K Summary'!$L27</f>
        <v>16</v>
      </c>
      <c r="AB108" s="41">
        <f>'[2]Tab K Summary'!$N27</f>
        <v>1039</v>
      </c>
      <c r="AC108">
        <v>610</v>
      </c>
      <c r="AD108">
        <v>384</v>
      </c>
      <c r="AE108">
        <v>82</v>
      </c>
      <c r="AF108" s="41">
        <v>1076</v>
      </c>
      <c r="AG108" s="41">
        <v>2066</v>
      </c>
      <c r="AH108">
        <v>169</v>
      </c>
      <c r="AI108" s="41">
        <v>2235</v>
      </c>
      <c r="AJ108" s="41">
        <v>1039</v>
      </c>
      <c r="AK108">
        <v>35</v>
      </c>
      <c r="AL108">
        <v>0</v>
      </c>
      <c r="AM108" s="41">
        <v>1074</v>
      </c>
      <c r="AN108">
        <v>26</v>
      </c>
      <c r="AO108">
        <v>204</v>
      </c>
      <c r="AP108" s="41">
        <v>26959</v>
      </c>
      <c r="AQ108" s="41">
        <v>249</v>
      </c>
      <c r="AR108" s="2">
        <f t="shared" si="58"/>
        <v>8645</v>
      </c>
      <c r="AS108" s="2">
        <f t="shared" si="59"/>
        <v>142237</v>
      </c>
      <c r="AT108" s="2">
        <f t="shared" si="60"/>
        <v>18023</v>
      </c>
      <c r="AU108" s="2">
        <f t="shared" si="61"/>
        <v>194912</v>
      </c>
      <c r="AV108" s="2">
        <f t="shared" si="62"/>
        <v>9381</v>
      </c>
      <c r="AW108" s="2">
        <f t="shared" si="63"/>
        <v>318</v>
      </c>
      <c r="AX108" s="2">
        <f t="shared" si="64"/>
        <v>8210</v>
      </c>
      <c r="AY108" s="2">
        <f t="shared" si="43"/>
        <v>5460</v>
      </c>
      <c r="AZ108" s="2">
        <f t="shared" si="44"/>
        <v>3198</v>
      </c>
      <c r="BA108" s="2">
        <f t="shared" si="45"/>
        <v>900</v>
      </c>
      <c r="BB108" s="2">
        <f t="shared" si="46"/>
        <v>9558</v>
      </c>
      <c r="BC108" s="2">
        <f t="shared" si="47"/>
        <v>19264</v>
      </c>
      <c r="BD108" s="2">
        <f t="shared" si="48"/>
        <v>1480</v>
      </c>
      <c r="BE108" s="2">
        <f t="shared" si="49"/>
        <v>20744</v>
      </c>
      <c r="BF108" s="2">
        <f t="shared" si="50"/>
        <v>8044</v>
      </c>
      <c r="BG108" s="2">
        <f t="shared" si="51"/>
        <v>494</v>
      </c>
      <c r="BH108" s="2">
        <f t="shared" si="52"/>
        <v>148</v>
      </c>
      <c r="BI108" s="2">
        <f t="shared" si="53"/>
        <v>8686</v>
      </c>
      <c r="BJ108" s="2">
        <f t="shared" si="54"/>
        <v>892</v>
      </c>
      <c r="BK108" s="2">
        <f t="shared" si="55"/>
        <v>1802</v>
      </c>
      <c r="BL108" s="2">
        <f t="shared" si="56"/>
        <v>337945</v>
      </c>
      <c r="BM108" s="2">
        <f t="shared" si="82"/>
        <v>249</v>
      </c>
      <c r="BN108">
        <f ca="1">SUM(OFFSET($B108,-($B108-1),MATCH(BN$6,$7:$7,)-1,1,1):OFFSET($B108,0,MATCH(BN$6,$7:$7,)-1,1,1))</f>
        <v>142237</v>
      </c>
      <c r="BO108">
        <f ca="1">SUM(OFFSET($B108,-($B108-1),MATCH(BO$6,$7:$7,)-1,1,1):OFFSET($B108,0,MATCH(BO$6,$7:$7,)-1,1,1))</f>
        <v>18023</v>
      </c>
      <c r="BP108">
        <f ca="1">SUM(OFFSET($B108,-($B108-1),MATCH(BP$6,$7:$7,)-1,1,1):OFFSET($B108,0,MATCH(BP$6,$7:$7,)-1,1,1))</f>
        <v>194912</v>
      </c>
      <c r="BQ108">
        <f ca="1">SUM(OFFSET($B108,-($B108-1),MATCH(BQ$6,$7:$7,)-1,1,1):OFFSET($B108,0,MATCH(BQ$6,$7:$7,)-1,1,1))</f>
        <v>9381</v>
      </c>
      <c r="BR108">
        <f ca="1">SUM(OFFSET($B108,-($B108-1),MATCH(BR$6,$7:$7,)-1,1,1):OFFSET($B108,0,MATCH(BR$6,$7:$7,)-1,1,1))</f>
        <v>318</v>
      </c>
      <c r="BS108">
        <f ca="1">SUM(OFFSET($B108,-($B108-1),MATCH(BS$6,$7:$7,)-1,1,1):OFFSET($B108,0,MATCH(BS$6,$7:$7,)-1,1,1))</f>
        <v>8210</v>
      </c>
      <c r="BT108">
        <f ca="1">SUM(OFFSET($B108,-($B108-1),MATCH(BT$6,$7:$7,)-1,1,1):OFFSET($B108,0,MATCH(BT$6,$7:$7,)-1,1,1))</f>
        <v>5460</v>
      </c>
      <c r="BU108">
        <f ca="1">SUM(OFFSET($B108,-($B108-1),MATCH(BU$6,$7:$7,)-1,1,1):OFFSET($B108,0,MATCH(BU$6,$7:$7,)-1,1,1))</f>
        <v>3198</v>
      </c>
      <c r="BV108">
        <f ca="1">SUM(OFFSET($B108,-($B108-1),MATCH(BV$6,$7:$7,)-1,1,1):OFFSET($B108,0,MATCH(BV$6,$7:$7,)-1,1,1))</f>
        <v>900</v>
      </c>
      <c r="BW108">
        <f ca="1">SUM(OFFSET($B108,-($B108-1),MATCH(BW$6,$7:$7,)-1,1,1):OFFSET($B108,0,MATCH(BW$6,$7:$7,)-1,1,1))</f>
        <v>9558</v>
      </c>
      <c r="BX108">
        <f ca="1">SUM(OFFSET($B108,-($B108-1),MATCH(BX$6,$7:$7,)-1,1,1):OFFSET($B108,0,MATCH(BX$6,$7:$7,)-1,1,1))</f>
        <v>19264</v>
      </c>
      <c r="BY108">
        <f ca="1">SUM(OFFSET($B108,-($B108-1),MATCH(BY$6,$7:$7,)-1,1,1):OFFSET($B108,0,MATCH(BY$6,$7:$7,)-1,1,1))</f>
        <v>1480</v>
      </c>
      <c r="BZ108">
        <f ca="1">SUM(OFFSET($B108,-($B108-1),MATCH(BZ$6,$7:$7,)-1,1,1):OFFSET($B108,0,MATCH(BZ$6,$7:$7,)-1,1,1))</f>
        <v>20744</v>
      </c>
      <c r="CA108">
        <f ca="1">SUM(OFFSET($B108,-($B108-1),MATCH(CA$6,$7:$7,)-1,1,1):OFFSET($B108,0,MATCH(CA$6,$7:$7,)-1,1,1))</f>
        <v>8044</v>
      </c>
      <c r="CB108">
        <f ca="1">SUM(OFFSET($B108,-($B108-1),MATCH(CB$6,$7:$7,)-1,1,1):OFFSET($B108,0,MATCH(CB$6,$7:$7,)-1,1,1))</f>
        <v>494</v>
      </c>
      <c r="CC108">
        <f ca="1">SUM(OFFSET($B108,-($B108-1),MATCH(CC$6,$7:$7,)-1,1,1):OFFSET($B108,0,MATCH(CC$6,$7:$7,)-1,1,1))</f>
        <v>148</v>
      </c>
      <c r="CD108">
        <f ca="1">SUM(OFFSET($B108,-($B108-1),MATCH(CD$6,$7:$7,)-1,1,1):OFFSET($B108,0,MATCH(CD$6,$7:$7,)-1,1,1))</f>
        <v>8686</v>
      </c>
      <c r="CE108">
        <f ca="1">SUM(OFFSET($B108,-($B108-1),MATCH(CE$6,$7:$7,)-1,1,1):OFFSET($B108,0,MATCH(CE$6,$7:$7,)-1,1,1))</f>
        <v>892</v>
      </c>
      <c r="CF108">
        <f ca="1">SUM(OFFSET($B108,-($B108-1),MATCH(CF$6,$7:$7,)-1,1,1):OFFSET($B108,0,MATCH(CF$6,$7:$7,)-1,1,1))</f>
        <v>1802</v>
      </c>
      <c r="CG108">
        <f ca="1">SUM(OFFSET($B108,-($B108-1),MATCH(CG$6,$7:$7,)-1,1,1):OFFSET($B108,0,MATCH(CG$6,$7:$7,)-1,1,1))</f>
        <v>337945</v>
      </c>
      <c r="CH108">
        <f ca="1">SUM(OFFSET($B108,-($B108-1),MATCH(CH$6,$7:$7,)-1,1,1):OFFSET($B108,0,MATCH(CH$6,$7:$7,)-1,1,1))</f>
        <v>1954</v>
      </c>
      <c r="CI108">
        <f ca="1">SUM(OFFSET($B108,-($B108-1),MATCH(CI$6,$7:$7,)-1,1,1):OFFSET($B108,0,MATCH(CI$6,$7:$7,)-1,1,1))</f>
        <v>91616</v>
      </c>
      <c r="CJ108">
        <f>'[2]Tab L Summary'!$B27</f>
        <v>4080</v>
      </c>
      <c r="CK108">
        <f>'[2]Tab L Summary'!$D27</f>
        <v>4160</v>
      </c>
      <c r="CL108">
        <f>'[2]Tab L Summary'!$F27</f>
        <v>7120</v>
      </c>
      <c r="CM108">
        <f>'[2]Tab L Summary'!$H27</f>
        <v>192</v>
      </c>
      <c r="CN108">
        <f>'[2]Tab L Summary'!$J27</f>
        <v>896</v>
      </c>
      <c r="CO108" s="2">
        <f t="shared" si="71"/>
        <v>37600</v>
      </c>
      <c r="CP108" s="2">
        <f t="shared" si="72"/>
        <v>46208</v>
      </c>
      <c r="CQ108" s="2">
        <f t="shared" si="73"/>
        <v>88464</v>
      </c>
      <c r="CR108" s="2">
        <f t="shared" si="74"/>
        <v>2448</v>
      </c>
      <c r="CS108" s="2">
        <f t="shared" si="75"/>
        <v>10256</v>
      </c>
      <c r="CT108">
        <f ca="1">SUM(OFFSET($B108,-($B108-1),MATCH(CT$6,$7:$7,)-1,1,1):OFFSET($B108,0,MATCH(CT$6,$7:$7,)-1,1,1))</f>
        <v>46208</v>
      </c>
      <c r="CU108">
        <f ca="1">SUM(OFFSET($B108,-($B108-1),MATCH(CU$6,$7:$7,)-1,1,1):OFFSET($B108,0,MATCH(CU$6,$7:$7,)-1,1,1))</f>
        <v>88464</v>
      </c>
      <c r="CV108">
        <f ca="1">SUM(OFFSET($B108,-($B108-1),MATCH(CV$6,$7:$7,)-1,1,1):OFFSET($B108,0,MATCH(CV$6,$7:$7,)-1,1,1))</f>
        <v>2448</v>
      </c>
      <c r="CW108">
        <f ca="1">SUM(OFFSET($B108,-($B108-1),MATCH(CW$6,$7:$7,)-1,1,1):OFFSET($B108,0,MATCH(CW$6,$7:$7,)-1,1,1))</f>
        <v>10256</v>
      </c>
      <c r="CX108">
        <f ca="1">SUM(OFFSET($B108,-($B108-1),MATCH(CX$6,$7:$7,)-1,1,1):OFFSET($B108,0,MATCH(CX$6,$7:$7,)-1,1,1))</f>
        <v>441408</v>
      </c>
    </row>
    <row r="109" spans="2:102">
      <c r="B109" s="38">
        <f t="shared" si="83"/>
        <v>1</v>
      </c>
      <c r="C109" s="37">
        <v>41730</v>
      </c>
      <c r="D109" s="156">
        <f>'[2]Summary Passenger'!$B31</f>
        <v>66320</v>
      </c>
      <c r="E109" s="155">
        <f>'[2]Summary Passenger'!$F31</f>
        <v>472</v>
      </c>
      <c r="F109" s="155">
        <f>'[2]Summary Passenger'!$J31</f>
        <v>80288</v>
      </c>
      <c r="G109" s="155">
        <f t="shared" si="76"/>
        <v>755684</v>
      </c>
      <c r="H109" s="155">
        <f t="shared" si="77"/>
        <v>5709</v>
      </c>
      <c r="I109" s="155">
        <f t="shared" si="81"/>
        <v>976370</v>
      </c>
      <c r="J109" s="155">
        <f ca="1">SUM(OFFSET($B109,-($B109-1),MATCH(J$6,$7:$7,)-1,1,1):OFFSET($B109,0,MATCH(J$6,$7:$7,)-1,1,1))</f>
        <v>472</v>
      </c>
      <c r="K109" s="155">
        <f ca="1">SUM(OFFSET($B109,-($B109-1),MATCH(K$6,$7:$7,)-1,1,1):OFFSET($B109,0,MATCH(K$6,$7:$7,)-1,1,1))</f>
        <v>80288</v>
      </c>
      <c r="L109" s="155">
        <f ca="1">SUM(OFFSET($B109,-($B109-1),MATCH(L$6,$7:$7,)-1,1,1):OFFSET($B109,0,MATCH(L$6,$7:$7,)-1,1,1))</f>
        <v>755684</v>
      </c>
      <c r="M109" s="31">
        <f>'[2]Summary Passenger'!$D31</f>
        <v>383252</v>
      </c>
      <c r="N109" s="41">
        <f>'[2]Summary Passenger'!$H31</f>
        <v>6435</v>
      </c>
      <c r="O109" s="41">
        <f>'[2]Summary Passenger'!$L31</f>
        <v>500563</v>
      </c>
      <c r="P109">
        <f t="shared" si="78"/>
        <v>4649302</v>
      </c>
      <c r="Q109">
        <f t="shared" si="79"/>
        <v>80609</v>
      </c>
      <c r="R109">
        <f t="shared" si="80"/>
        <v>5898265</v>
      </c>
      <c r="S109">
        <f ca="1">SUM(OFFSET($B109,-($B109-1),MATCH(S$6,$7:$7,)-1,1,1):OFFSET($B109,0,MATCH(S$6,$7:$7,)-1,1,1))</f>
        <v>6435</v>
      </c>
      <c r="T109">
        <f ca="1">SUM(OFFSET($B109,-($B109-1),MATCH(T$6,$7:$7,)-1,1,1):OFFSET($B109,0,MATCH(T$6,$7:$7,)-1,1,1))</f>
        <v>500563</v>
      </c>
      <c r="U109">
        <f ca="1">SUM(OFFSET($B109,-($B109-1),MATCH(U$6,$7:$7,)-1,1,1):OFFSET($B109,0,MATCH(U$6,$7:$7,)-1,1,1))</f>
        <v>4649302</v>
      </c>
      <c r="V109" s="31">
        <f>'[2]Tab K Summary'!$B28</f>
        <v>531</v>
      </c>
      <c r="W109" s="41">
        <f>'[2]Tab K Summary'!$D28</f>
        <v>13193</v>
      </c>
      <c r="X109" s="41">
        <f>'[2]Tab K Summary'!$F28</f>
        <v>1423</v>
      </c>
      <c r="Y109" s="41">
        <f>'[2]Tab K Summary'!$H28</f>
        <v>15552</v>
      </c>
      <c r="Z109" s="41">
        <f>'[2]Tab K Summary'!$J28</f>
        <v>937</v>
      </c>
      <c r="AA109" s="41">
        <f>'[2]Tab K Summary'!$L28</f>
        <v>33</v>
      </c>
      <c r="AB109" s="41">
        <f>'[2]Tab K Summary'!$N28</f>
        <v>627</v>
      </c>
      <c r="AC109">
        <v>360</v>
      </c>
      <c r="AD109">
        <v>217</v>
      </c>
      <c r="AE109">
        <v>4</v>
      </c>
      <c r="AF109">
        <v>581</v>
      </c>
      <c r="AG109" s="41">
        <v>1507</v>
      </c>
      <c r="AH109">
        <v>152</v>
      </c>
      <c r="AI109" s="41">
        <v>1659</v>
      </c>
      <c r="AJ109">
        <v>643</v>
      </c>
      <c r="AK109">
        <v>16</v>
      </c>
      <c r="AL109">
        <v>16</v>
      </c>
      <c r="AM109">
        <v>675</v>
      </c>
      <c r="AN109">
        <v>131</v>
      </c>
      <c r="AO109">
        <v>242</v>
      </c>
      <c r="AP109" s="41">
        <v>28815</v>
      </c>
      <c r="AQ109" s="41">
        <v>119</v>
      </c>
      <c r="AR109" s="2">
        <f t="shared" si="58"/>
        <v>8697</v>
      </c>
      <c r="AS109" s="2">
        <f t="shared" si="59"/>
        <v>143115</v>
      </c>
      <c r="AT109" s="2">
        <f t="shared" si="60"/>
        <v>18143</v>
      </c>
      <c r="AU109" s="2">
        <f t="shared" si="61"/>
        <v>195956</v>
      </c>
      <c r="AV109" s="2">
        <f t="shared" si="62"/>
        <v>9671</v>
      </c>
      <c r="AW109" s="2">
        <f t="shared" si="63"/>
        <v>335</v>
      </c>
      <c r="AX109" s="2">
        <f t="shared" si="64"/>
        <v>8176</v>
      </c>
      <c r="AY109" s="2">
        <f t="shared" si="43"/>
        <v>5457</v>
      </c>
      <c r="AZ109" s="2">
        <f t="shared" si="44"/>
        <v>3249</v>
      </c>
      <c r="BA109" s="2">
        <f t="shared" si="45"/>
        <v>855</v>
      </c>
      <c r="BB109" s="2">
        <f t="shared" si="46"/>
        <v>9561</v>
      </c>
      <c r="BC109" s="2">
        <f t="shared" si="47"/>
        <v>19436</v>
      </c>
      <c r="BD109" s="2">
        <f t="shared" si="48"/>
        <v>1579</v>
      </c>
      <c r="BE109" s="2">
        <f t="shared" si="49"/>
        <v>21015</v>
      </c>
      <c r="BF109" s="2">
        <f t="shared" si="50"/>
        <v>8027</v>
      </c>
      <c r="BG109" s="2">
        <f t="shared" si="51"/>
        <v>493</v>
      </c>
      <c r="BH109" s="2">
        <f t="shared" si="52"/>
        <v>164</v>
      </c>
      <c r="BI109" s="2">
        <f t="shared" si="53"/>
        <v>8684</v>
      </c>
      <c r="BJ109" s="2">
        <f t="shared" si="54"/>
        <v>1007</v>
      </c>
      <c r="BK109" s="2">
        <f t="shared" si="55"/>
        <v>1911</v>
      </c>
      <c r="BL109" s="2">
        <f t="shared" si="56"/>
        <v>339857</v>
      </c>
      <c r="BM109" s="2">
        <f t="shared" si="82"/>
        <v>119</v>
      </c>
      <c r="BN109">
        <f ca="1">SUM(OFFSET($B109,-($B109-1),MATCH(BN$6,$7:$7,)-1,1,1):OFFSET($B109,0,MATCH(BN$6,$7:$7,)-1,1,1))</f>
        <v>13193</v>
      </c>
      <c r="BO109">
        <f ca="1">SUM(OFFSET($B109,-($B109-1),MATCH(BO$6,$7:$7,)-1,1,1):OFFSET($B109,0,MATCH(BO$6,$7:$7,)-1,1,1))</f>
        <v>1423</v>
      </c>
      <c r="BP109">
        <f ca="1">SUM(OFFSET($B109,-($B109-1),MATCH(BP$6,$7:$7,)-1,1,1):OFFSET($B109,0,MATCH(BP$6,$7:$7,)-1,1,1))</f>
        <v>15552</v>
      </c>
      <c r="BQ109">
        <f ca="1">SUM(OFFSET($B109,-($B109-1),MATCH(BQ$6,$7:$7,)-1,1,1):OFFSET($B109,0,MATCH(BQ$6,$7:$7,)-1,1,1))</f>
        <v>937</v>
      </c>
      <c r="BR109">
        <f ca="1">SUM(OFFSET($B109,-($B109-1),MATCH(BR$6,$7:$7,)-1,1,1):OFFSET($B109,0,MATCH(BR$6,$7:$7,)-1,1,1))</f>
        <v>33</v>
      </c>
      <c r="BS109">
        <f ca="1">SUM(OFFSET($B109,-($B109-1),MATCH(BS$6,$7:$7,)-1,1,1):OFFSET($B109,0,MATCH(BS$6,$7:$7,)-1,1,1))</f>
        <v>627</v>
      </c>
      <c r="BT109">
        <f ca="1">SUM(OFFSET($B109,-($B109-1),MATCH(BT$6,$7:$7,)-1,1,1):OFFSET($B109,0,MATCH(BT$6,$7:$7,)-1,1,1))</f>
        <v>360</v>
      </c>
      <c r="BU109">
        <f ca="1">SUM(OFFSET($B109,-($B109-1),MATCH(BU$6,$7:$7,)-1,1,1):OFFSET($B109,0,MATCH(BU$6,$7:$7,)-1,1,1))</f>
        <v>217</v>
      </c>
      <c r="BV109">
        <f ca="1">SUM(OFFSET($B109,-($B109-1),MATCH(BV$6,$7:$7,)-1,1,1):OFFSET($B109,0,MATCH(BV$6,$7:$7,)-1,1,1))</f>
        <v>4</v>
      </c>
      <c r="BW109">
        <f ca="1">SUM(OFFSET($B109,-($B109-1),MATCH(BW$6,$7:$7,)-1,1,1):OFFSET($B109,0,MATCH(BW$6,$7:$7,)-1,1,1))</f>
        <v>581</v>
      </c>
      <c r="BX109">
        <f ca="1">SUM(OFFSET($B109,-($B109-1),MATCH(BX$6,$7:$7,)-1,1,1):OFFSET($B109,0,MATCH(BX$6,$7:$7,)-1,1,1))</f>
        <v>1507</v>
      </c>
      <c r="BY109">
        <f ca="1">SUM(OFFSET($B109,-($B109-1),MATCH(BY$6,$7:$7,)-1,1,1):OFFSET($B109,0,MATCH(BY$6,$7:$7,)-1,1,1))</f>
        <v>152</v>
      </c>
      <c r="BZ109">
        <f ca="1">SUM(OFFSET($B109,-($B109-1),MATCH(BZ$6,$7:$7,)-1,1,1):OFFSET($B109,0,MATCH(BZ$6,$7:$7,)-1,1,1))</f>
        <v>1659</v>
      </c>
      <c r="CA109">
        <f ca="1">SUM(OFFSET($B109,-($B109-1),MATCH(CA$6,$7:$7,)-1,1,1):OFFSET($B109,0,MATCH(CA$6,$7:$7,)-1,1,1))</f>
        <v>643</v>
      </c>
      <c r="CB109">
        <f ca="1">SUM(OFFSET($B109,-($B109-1),MATCH(CB$6,$7:$7,)-1,1,1):OFFSET($B109,0,MATCH(CB$6,$7:$7,)-1,1,1))</f>
        <v>16</v>
      </c>
      <c r="CC109">
        <f ca="1">SUM(OFFSET($B109,-($B109-1),MATCH(CC$6,$7:$7,)-1,1,1):OFFSET($B109,0,MATCH(CC$6,$7:$7,)-1,1,1))</f>
        <v>16</v>
      </c>
      <c r="CD109">
        <f ca="1">SUM(OFFSET($B109,-($B109-1),MATCH(CD$6,$7:$7,)-1,1,1):OFFSET($B109,0,MATCH(CD$6,$7:$7,)-1,1,1))</f>
        <v>675</v>
      </c>
      <c r="CE109">
        <f ca="1">SUM(OFFSET($B109,-($B109-1),MATCH(CE$6,$7:$7,)-1,1,1):OFFSET($B109,0,MATCH(CE$6,$7:$7,)-1,1,1))</f>
        <v>131</v>
      </c>
      <c r="CF109">
        <f ca="1">SUM(OFFSET($B109,-($B109-1),MATCH(CF$6,$7:$7,)-1,1,1):OFFSET($B109,0,MATCH(CF$6,$7:$7,)-1,1,1))</f>
        <v>242</v>
      </c>
      <c r="CG109">
        <f ca="1">SUM(OFFSET($B109,-($B109-1),MATCH(CG$6,$7:$7,)-1,1,1):OFFSET($B109,0,MATCH(CG$6,$7:$7,)-1,1,1))</f>
        <v>28815</v>
      </c>
      <c r="CH109">
        <f ca="1">SUM(OFFSET($B109,-($B109-1),MATCH(CH$6,$7:$7,)-1,1,1):OFFSET($B109,0,MATCH(CH$6,$7:$7,)-1,1,1))</f>
        <v>119</v>
      </c>
      <c r="CI109">
        <f ca="1">SUM(OFFSET($B109,-($B109-1),MATCH(CI$6,$7:$7,)-1,1,1):OFFSET($B109,0,MATCH(CI$6,$7:$7,)-1,1,1))</f>
        <v>8697</v>
      </c>
      <c r="CJ109">
        <f>'[2]Tab L Summary'!$B28</f>
        <v>2992</v>
      </c>
      <c r="CK109">
        <f>'[2]Tab L Summary'!$D28</f>
        <v>4784</v>
      </c>
      <c r="CL109">
        <f>'[2]Tab L Summary'!$F28</f>
        <v>8080</v>
      </c>
      <c r="CM109">
        <f>'[2]Tab L Summary'!$H28</f>
        <v>48</v>
      </c>
      <c r="CN109">
        <f>'[2]Tab L Summary'!$J28</f>
        <v>752</v>
      </c>
      <c r="CO109" s="2">
        <f t="shared" si="71"/>
        <v>37248</v>
      </c>
      <c r="CP109" s="2">
        <f t="shared" si="72"/>
        <v>46064</v>
      </c>
      <c r="CQ109" s="2">
        <f t="shared" si="73"/>
        <v>90592</v>
      </c>
      <c r="CR109" s="2">
        <f t="shared" si="74"/>
        <v>2192</v>
      </c>
      <c r="CS109" s="2">
        <f t="shared" si="75"/>
        <v>10240</v>
      </c>
      <c r="CT109">
        <f ca="1">SUM(OFFSET($B109,-($B109-1),MATCH(CT$6,$7:$7,)-1,1,1):OFFSET($B109,0,MATCH(CT$6,$7:$7,)-1,1,1))</f>
        <v>4784</v>
      </c>
      <c r="CU109">
        <f ca="1">SUM(OFFSET($B109,-($B109-1),MATCH(CU$6,$7:$7,)-1,1,1):OFFSET($B109,0,MATCH(CU$6,$7:$7,)-1,1,1))</f>
        <v>8080</v>
      </c>
      <c r="CV109">
        <f ca="1">SUM(OFFSET($B109,-($B109-1),MATCH(CV$6,$7:$7,)-1,1,1):OFFSET($B109,0,MATCH(CV$6,$7:$7,)-1,1,1))</f>
        <v>48</v>
      </c>
      <c r="CW109">
        <f ca="1">SUM(OFFSET($B109,-($B109-1),MATCH(CW$6,$7:$7,)-1,1,1):OFFSET($B109,0,MATCH(CW$6,$7:$7,)-1,1,1))</f>
        <v>752</v>
      </c>
      <c r="CX109">
        <f ca="1">SUM(OFFSET($B109,-($B109-1),MATCH(CX$6,$7:$7,)-1,1,1):OFFSET($B109,0,MATCH(CX$6,$7:$7,)-1,1,1))</f>
        <v>37248</v>
      </c>
    </row>
    <row r="110" spans="2:102">
      <c r="B110" s="38">
        <f t="shared" si="83"/>
        <v>2</v>
      </c>
      <c r="C110" s="37">
        <v>41760</v>
      </c>
      <c r="D110" s="156">
        <f>'[2]Summary Passenger'!$B32</f>
        <v>55907</v>
      </c>
      <c r="E110" s="155">
        <f>'[2]Summary Passenger'!$F32</f>
        <v>440</v>
      </c>
      <c r="F110" s="155">
        <f>'[2]Summary Passenger'!$J32</f>
        <v>74816</v>
      </c>
      <c r="G110" s="155">
        <f t="shared" si="76"/>
        <v>758329</v>
      </c>
      <c r="H110" s="155">
        <f t="shared" si="77"/>
        <v>5699</v>
      </c>
      <c r="I110" s="155">
        <f t="shared" si="81"/>
        <v>974098</v>
      </c>
      <c r="J110" s="155">
        <f ca="1">SUM(OFFSET($B110,-($B110-1),MATCH(J$6,$7:$7,)-1,1,1):OFFSET($B110,0,MATCH(J$6,$7:$7,)-1,1,1))</f>
        <v>912</v>
      </c>
      <c r="K110" s="155">
        <f ca="1">SUM(OFFSET($B110,-($B110-1),MATCH(K$6,$7:$7,)-1,1,1):OFFSET($B110,0,MATCH(K$6,$7:$7,)-1,1,1))</f>
        <v>155104</v>
      </c>
      <c r="L110" s="155">
        <f ca="1">SUM(OFFSET($B110,-($B110-1),MATCH(L$6,$7:$7,)-1,1,1):OFFSET($B110,0,MATCH(L$6,$7:$7,)-1,1,1))</f>
        <v>1514013</v>
      </c>
      <c r="M110" s="31">
        <f>'[2]Summary Passenger'!$D32</f>
        <v>387313</v>
      </c>
      <c r="N110" s="41">
        <f>'[2]Summary Passenger'!$H32</f>
        <v>6492</v>
      </c>
      <c r="O110" s="41">
        <f>'[2]Summary Passenger'!$L32</f>
        <v>496305</v>
      </c>
      <c r="P110">
        <f t="shared" si="78"/>
        <v>4630544</v>
      </c>
      <c r="Q110">
        <f t="shared" si="79"/>
        <v>80240</v>
      </c>
      <c r="R110">
        <f t="shared" si="80"/>
        <v>5892284</v>
      </c>
      <c r="S110">
        <f ca="1">SUM(OFFSET($B110,-($B110-1),MATCH(S$6,$7:$7,)-1,1,1):OFFSET($B110,0,MATCH(S$6,$7:$7,)-1,1,1))</f>
        <v>12927</v>
      </c>
      <c r="T110">
        <f ca="1">SUM(OFFSET($B110,-($B110-1),MATCH(T$6,$7:$7,)-1,1,1):OFFSET($B110,0,MATCH(T$6,$7:$7,)-1,1,1))</f>
        <v>996868</v>
      </c>
      <c r="U110">
        <f ca="1">SUM(OFFSET($B110,-($B110-1),MATCH(U$6,$7:$7,)-1,1,1):OFFSET($B110,0,MATCH(U$6,$7:$7,)-1,1,1))</f>
        <v>9279846</v>
      </c>
      <c r="V110" s="31">
        <f>'[2]Tab K Summary'!$B29</f>
        <v>778</v>
      </c>
      <c r="W110" s="41">
        <f>'[2]Tab K Summary'!$D29</f>
        <v>9085</v>
      </c>
      <c r="X110" s="41">
        <f>'[2]Tab K Summary'!$F29</f>
        <v>591</v>
      </c>
      <c r="Y110" s="41">
        <f>'[2]Tab K Summary'!$H29</f>
        <v>16602</v>
      </c>
      <c r="Z110" s="41">
        <f>'[2]Tab K Summary'!$J29</f>
        <v>370</v>
      </c>
      <c r="AA110" s="41">
        <f>'[2]Tab K Summary'!$L29</f>
        <v>0</v>
      </c>
      <c r="AB110" s="41">
        <f>'[2]Tab K Summary'!$N29</f>
        <v>388</v>
      </c>
      <c r="AC110">
        <v>389</v>
      </c>
      <c r="AD110">
        <v>343</v>
      </c>
      <c r="AE110">
        <v>58</v>
      </c>
      <c r="AF110">
        <v>790</v>
      </c>
      <c r="AG110">
        <v>608</v>
      </c>
      <c r="AH110">
        <v>52</v>
      </c>
      <c r="AI110">
        <v>660</v>
      </c>
      <c r="AJ110">
        <v>388</v>
      </c>
      <c r="AK110">
        <v>0</v>
      </c>
      <c r="AL110">
        <v>17</v>
      </c>
      <c r="AM110">
        <v>405</v>
      </c>
      <c r="AN110">
        <v>43</v>
      </c>
      <c r="AO110">
        <v>97</v>
      </c>
      <c r="AP110" s="41">
        <v>25738</v>
      </c>
      <c r="AQ110" s="41">
        <v>153</v>
      </c>
      <c r="AR110" s="2">
        <f t="shared" si="58"/>
        <v>8949</v>
      </c>
      <c r="AS110" s="2">
        <f t="shared" si="59"/>
        <v>142805</v>
      </c>
      <c r="AT110" s="2">
        <f t="shared" si="60"/>
        <v>18120</v>
      </c>
      <c r="AU110" s="2">
        <f t="shared" si="61"/>
        <v>198214</v>
      </c>
      <c r="AV110" s="2">
        <f t="shared" si="62"/>
        <v>9435</v>
      </c>
      <c r="AW110" s="2">
        <f t="shared" si="63"/>
        <v>318</v>
      </c>
      <c r="AX110" s="2">
        <f t="shared" si="64"/>
        <v>8079</v>
      </c>
      <c r="AY110" s="2">
        <f t="shared" si="43"/>
        <v>5500</v>
      </c>
      <c r="AZ110" s="2">
        <f t="shared" si="44"/>
        <v>3393</v>
      </c>
      <c r="BA110" s="2">
        <f t="shared" si="45"/>
        <v>807</v>
      </c>
      <c r="BB110" s="2">
        <f t="shared" si="46"/>
        <v>9700</v>
      </c>
      <c r="BC110" s="2">
        <f t="shared" si="47"/>
        <v>19398</v>
      </c>
      <c r="BD110" s="2">
        <f t="shared" si="48"/>
        <v>1560</v>
      </c>
      <c r="BE110" s="2">
        <f t="shared" si="49"/>
        <v>20958</v>
      </c>
      <c r="BF110" s="2">
        <f t="shared" si="50"/>
        <v>7930</v>
      </c>
      <c r="BG110" s="2">
        <f t="shared" si="51"/>
        <v>476</v>
      </c>
      <c r="BH110" s="2">
        <f t="shared" si="52"/>
        <v>165</v>
      </c>
      <c r="BI110" s="2">
        <f t="shared" si="53"/>
        <v>8571</v>
      </c>
      <c r="BJ110" s="2">
        <f t="shared" si="54"/>
        <v>1014</v>
      </c>
      <c r="BK110" s="2">
        <f t="shared" si="55"/>
        <v>1930</v>
      </c>
      <c r="BL110" s="2">
        <f t="shared" si="56"/>
        <v>341773</v>
      </c>
      <c r="BM110" s="2">
        <f t="shared" si="82"/>
        <v>153</v>
      </c>
      <c r="BN110">
        <f ca="1">SUM(OFFSET($B110,-($B110-1),MATCH(BN$6,$7:$7,)-1,1,1):OFFSET($B110,0,MATCH(BN$6,$7:$7,)-1,1,1))</f>
        <v>22278</v>
      </c>
      <c r="BO110">
        <f ca="1">SUM(OFFSET($B110,-($B110-1),MATCH(BO$6,$7:$7,)-1,1,1):OFFSET($B110,0,MATCH(BO$6,$7:$7,)-1,1,1))</f>
        <v>2014</v>
      </c>
      <c r="BP110">
        <f ca="1">SUM(OFFSET($B110,-($B110-1),MATCH(BP$6,$7:$7,)-1,1,1):OFFSET($B110,0,MATCH(BP$6,$7:$7,)-1,1,1))</f>
        <v>32154</v>
      </c>
      <c r="BQ110">
        <f ca="1">SUM(OFFSET($B110,-($B110-1),MATCH(BQ$6,$7:$7,)-1,1,1):OFFSET($B110,0,MATCH(BQ$6,$7:$7,)-1,1,1))</f>
        <v>1307</v>
      </c>
      <c r="BR110">
        <f ca="1">SUM(OFFSET($B110,-($B110-1),MATCH(BR$6,$7:$7,)-1,1,1):OFFSET($B110,0,MATCH(BR$6,$7:$7,)-1,1,1))</f>
        <v>33</v>
      </c>
      <c r="BS110">
        <f ca="1">SUM(OFFSET($B110,-($B110-1),MATCH(BS$6,$7:$7,)-1,1,1):OFFSET($B110,0,MATCH(BS$6,$7:$7,)-1,1,1))</f>
        <v>1015</v>
      </c>
      <c r="BT110">
        <f ca="1">SUM(OFFSET($B110,-($B110-1),MATCH(BT$6,$7:$7,)-1,1,1):OFFSET($B110,0,MATCH(BT$6,$7:$7,)-1,1,1))</f>
        <v>749</v>
      </c>
      <c r="BU110">
        <f ca="1">SUM(OFFSET($B110,-($B110-1),MATCH(BU$6,$7:$7,)-1,1,1):OFFSET($B110,0,MATCH(BU$6,$7:$7,)-1,1,1))</f>
        <v>560</v>
      </c>
      <c r="BV110">
        <f ca="1">SUM(OFFSET($B110,-($B110-1),MATCH(BV$6,$7:$7,)-1,1,1):OFFSET($B110,0,MATCH(BV$6,$7:$7,)-1,1,1))</f>
        <v>62</v>
      </c>
      <c r="BW110">
        <f ca="1">SUM(OFFSET($B110,-($B110-1),MATCH(BW$6,$7:$7,)-1,1,1):OFFSET($B110,0,MATCH(BW$6,$7:$7,)-1,1,1))</f>
        <v>1371</v>
      </c>
      <c r="BX110">
        <f ca="1">SUM(OFFSET($B110,-($B110-1),MATCH(BX$6,$7:$7,)-1,1,1):OFFSET($B110,0,MATCH(BX$6,$7:$7,)-1,1,1))</f>
        <v>2115</v>
      </c>
      <c r="BY110">
        <f ca="1">SUM(OFFSET($B110,-($B110-1),MATCH(BY$6,$7:$7,)-1,1,1):OFFSET($B110,0,MATCH(BY$6,$7:$7,)-1,1,1))</f>
        <v>204</v>
      </c>
      <c r="BZ110">
        <f ca="1">SUM(OFFSET($B110,-($B110-1),MATCH(BZ$6,$7:$7,)-1,1,1):OFFSET($B110,0,MATCH(BZ$6,$7:$7,)-1,1,1))</f>
        <v>2319</v>
      </c>
      <c r="CA110">
        <f ca="1">SUM(OFFSET($B110,-($B110-1),MATCH(CA$6,$7:$7,)-1,1,1):OFFSET($B110,0,MATCH(CA$6,$7:$7,)-1,1,1))</f>
        <v>1031</v>
      </c>
      <c r="CB110">
        <f ca="1">SUM(OFFSET($B110,-($B110-1),MATCH(CB$6,$7:$7,)-1,1,1):OFFSET($B110,0,MATCH(CB$6,$7:$7,)-1,1,1))</f>
        <v>16</v>
      </c>
      <c r="CC110">
        <f ca="1">SUM(OFFSET($B110,-($B110-1),MATCH(CC$6,$7:$7,)-1,1,1):OFFSET($B110,0,MATCH(CC$6,$7:$7,)-1,1,1))</f>
        <v>33</v>
      </c>
      <c r="CD110">
        <f ca="1">SUM(OFFSET($B110,-($B110-1),MATCH(CD$6,$7:$7,)-1,1,1):OFFSET($B110,0,MATCH(CD$6,$7:$7,)-1,1,1))</f>
        <v>1080</v>
      </c>
      <c r="CE110">
        <f ca="1">SUM(OFFSET($B110,-($B110-1),MATCH(CE$6,$7:$7,)-1,1,1):OFFSET($B110,0,MATCH(CE$6,$7:$7,)-1,1,1))</f>
        <v>174</v>
      </c>
      <c r="CF110">
        <f ca="1">SUM(OFFSET($B110,-($B110-1),MATCH(CF$6,$7:$7,)-1,1,1):OFFSET($B110,0,MATCH(CF$6,$7:$7,)-1,1,1))</f>
        <v>339</v>
      </c>
      <c r="CG110">
        <f ca="1">SUM(OFFSET($B110,-($B110-1),MATCH(CG$6,$7:$7,)-1,1,1):OFFSET($B110,0,MATCH(CG$6,$7:$7,)-1,1,1))</f>
        <v>54553</v>
      </c>
      <c r="CH110">
        <f ca="1">SUM(OFFSET($B110,-($B110-1),MATCH(CH$6,$7:$7,)-1,1,1):OFFSET($B110,0,MATCH(CH$6,$7:$7,)-1,1,1))</f>
        <v>272</v>
      </c>
      <c r="CI110">
        <f ca="1">SUM(OFFSET($B110,-($B110-1),MATCH(CI$6,$7:$7,)-1,1,1):OFFSET($B110,0,MATCH(CI$6,$7:$7,)-1,1,1))</f>
        <v>17646</v>
      </c>
      <c r="CJ110">
        <f>'[2]Tab L Summary'!$B29</f>
        <v>2928</v>
      </c>
      <c r="CK110">
        <f>'[2]Tab L Summary'!$D29</f>
        <v>1552</v>
      </c>
      <c r="CL110">
        <f>'[2]Tab L Summary'!$F29</f>
        <v>5808</v>
      </c>
      <c r="CM110">
        <f>'[2]Tab L Summary'!$H29</f>
        <v>48</v>
      </c>
      <c r="CN110">
        <f>'[2]Tab L Summary'!$J29</f>
        <v>896</v>
      </c>
      <c r="CO110" s="2">
        <f t="shared" si="71"/>
        <v>36800</v>
      </c>
      <c r="CP110" s="2">
        <f t="shared" si="72"/>
        <v>45600</v>
      </c>
      <c r="CQ110" s="2">
        <f t="shared" si="73"/>
        <v>90992</v>
      </c>
      <c r="CR110" s="2">
        <f t="shared" si="74"/>
        <v>2144</v>
      </c>
      <c r="CS110" s="2">
        <f t="shared" si="75"/>
        <v>10416</v>
      </c>
      <c r="CT110">
        <f ca="1">SUM(OFFSET($B110,-($B110-1),MATCH(CT$6,$7:$7,)-1,1,1):OFFSET($B110,0,MATCH(CT$6,$7:$7,)-1,1,1))</f>
        <v>6336</v>
      </c>
      <c r="CU110">
        <f ca="1">SUM(OFFSET($B110,-($B110-1),MATCH(CU$6,$7:$7,)-1,1,1):OFFSET($B110,0,MATCH(CU$6,$7:$7,)-1,1,1))</f>
        <v>13888</v>
      </c>
      <c r="CV110">
        <f ca="1">SUM(OFFSET($B110,-($B110-1),MATCH(CV$6,$7:$7,)-1,1,1):OFFSET($B110,0,MATCH(CV$6,$7:$7,)-1,1,1))</f>
        <v>96</v>
      </c>
      <c r="CW110">
        <f ca="1">SUM(OFFSET($B110,-($B110-1),MATCH(CW$6,$7:$7,)-1,1,1):OFFSET($B110,0,MATCH(CW$6,$7:$7,)-1,1,1))</f>
        <v>1648</v>
      </c>
      <c r="CX110">
        <f ca="1">SUM(OFFSET($B110,-($B110-1),MATCH(CX$6,$7:$7,)-1,1,1):OFFSET($B110,0,MATCH(CX$6,$7:$7,)-1,1,1))</f>
        <v>74048</v>
      </c>
    </row>
    <row r="111" spans="2:102">
      <c r="B111" s="38">
        <f t="shared" si="83"/>
        <v>3</v>
      </c>
      <c r="C111" s="37">
        <v>41791</v>
      </c>
      <c r="D111" s="156">
        <f>'[2]Summary Passenger'!$B33</f>
        <v>52984</v>
      </c>
      <c r="E111" s="155">
        <f>'[2]Summary Passenger'!$F33</f>
        <v>433</v>
      </c>
      <c r="F111" s="155">
        <f>'[2]Summary Passenger'!$J33</f>
        <v>73672</v>
      </c>
      <c r="G111" s="155">
        <f t="shared" si="76"/>
        <v>760954</v>
      </c>
      <c r="H111" s="155">
        <f t="shared" si="77"/>
        <v>5713</v>
      </c>
      <c r="I111" s="155">
        <f t="shared" si="81"/>
        <v>975938</v>
      </c>
      <c r="J111" s="155">
        <f ca="1">SUM(OFFSET($B111,-($B111-1),MATCH(J$6,$7:$7,)-1,1,1):OFFSET($B111,0,MATCH(J$6,$7:$7,)-1,1,1))</f>
        <v>1345</v>
      </c>
      <c r="K111" s="155">
        <f ca="1">SUM(OFFSET($B111,-($B111-1),MATCH(K$6,$7:$7,)-1,1,1):OFFSET($B111,0,MATCH(K$6,$7:$7,)-1,1,1))</f>
        <v>228776</v>
      </c>
      <c r="L111" s="155">
        <f ca="1">SUM(OFFSET($B111,-($B111-1),MATCH(L$6,$7:$7,)-1,1,1):OFFSET($B111,0,MATCH(L$6,$7:$7,)-1,1,1))</f>
        <v>2274967</v>
      </c>
      <c r="M111" s="31">
        <f>'[2]Summary Passenger'!$D33</f>
        <v>360616</v>
      </c>
      <c r="N111" s="41">
        <f>'[2]Summary Passenger'!$H33</f>
        <v>5976</v>
      </c>
      <c r="O111" s="41">
        <f>'[2]Summary Passenger'!$L33</f>
        <v>465118</v>
      </c>
      <c r="P111">
        <f t="shared" si="78"/>
        <v>4630229</v>
      </c>
      <c r="Q111">
        <f t="shared" si="79"/>
        <v>80011</v>
      </c>
      <c r="R111">
        <f t="shared" si="80"/>
        <v>5900202</v>
      </c>
      <c r="S111">
        <f ca="1">SUM(OFFSET($B111,-($B111-1),MATCH(S$6,$7:$7,)-1,1,1):OFFSET($B111,0,MATCH(S$6,$7:$7,)-1,1,1))</f>
        <v>18903</v>
      </c>
      <c r="T111">
        <f ca="1">SUM(OFFSET($B111,-($B111-1),MATCH(T$6,$7:$7,)-1,1,1):OFFSET($B111,0,MATCH(T$6,$7:$7,)-1,1,1))</f>
        <v>1461986</v>
      </c>
      <c r="U111">
        <f ca="1">SUM(OFFSET($B111,-($B111-1),MATCH(U$6,$7:$7,)-1,1,1):OFFSET($B111,0,MATCH(U$6,$7:$7,)-1,1,1))</f>
        <v>13910075</v>
      </c>
      <c r="V111" s="31">
        <f>'[2]Tab K Summary'!$B30</f>
        <v>766</v>
      </c>
      <c r="W111" s="41">
        <f>'[2]Tab K Summary'!$D30</f>
        <v>8932</v>
      </c>
      <c r="X111" s="41">
        <f>'[2]Tab K Summary'!$F30</f>
        <v>620</v>
      </c>
      <c r="Y111" s="41">
        <f>'[2]Tab K Summary'!$H30</f>
        <v>15058</v>
      </c>
      <c r="Z111" s="41">
        <f>'[2]Tab K Summary'!$J30</f>
        <v>574</v>
      </c>
      <c r="AA111" s="41">
        <f>'[2]Tab K Summary'!$L30</f>
        <v>19</v>
      </c>
      <c r="AB111" s="41">
        <f>'[2]Tab K Summary'!$N30</f>
        <v>347</v>
      </c>
      <c r="AC111">
        <v>463</v>
      </c>
      <c r="AD111">
        <v>204</v>
      </c>
      <c r="AE111">
        <v>166</v>
      </c>
      <c r="AF111">
        <v>833</v>
      </c>
      <c r="AG111">
        <v>690</v>
      </c>
      <c r="AH111">
        <v>63</v>
      </c>
      <c r="AI111">
        <v>753</v>
      </c>
      <c r="AJ111">
        <v>347</v>
      </c>
      <c r="AK111">
        <v>33</v>
      </c>
      <c r="AL111">
        <v>0</v>
      </c>
      <c r="AM111">
        <v>380</v>
      </c>
      <c r="AN111">
        <v>18</v>
      </c>
      <c r="AO111">
        <v>138</v>
      </c>
      <c r="AP111" s="41">
        <v>24075</v>
      </c>
      <c r="AQ111" s="41">
        <v>118</v>
      </c>
      <c r="AR111" s="2">
        <f t="shared" si="58"/>
        <v>9416</v>
      </c>
      <c r="AS111" s="2">
        <f t="shared" si="59"/>
        <v>141854</v>
      </c>
      <c r="AT111" s="2">
        <f t="shared" si="60"/>
        <v>18112</v>
      </c>
      <c r="AU111" s="2">
        <f t="shared" si="61"/>
        <v>199132</v>
      </c>
      <c r="AV111" s="2">
        <f t="shared" si="62"/>
        <v>9274</v>
      </c>
      <c r="AW111" s="2">
        <f t="shared" si="63"/>
        <v>337</v>
      </c>
      <c r="AX111" s="2">
        <f t="shared" si="64"/>
        <v>7830</v>
      </c>
      <c r="AY111" s="2">
        <f t="shared" si="43"/>
        <v>5691</v>
      </c>
      <c r="AZ111" s="2">
        <f t="shared" si="44"/>
        <v>3527</v>
      </c>
      <c r="BA111" s="2">
        <f t="shared" si="45"/>
        <v>922</v>
      </c>
      <c r="BB111" s="2">
        <f t="shared" si="46"/>
        <v>10140</v>
      </c>
      <c r="BC111" s="2">
        <f t="shared" si="47"/>
        <v>19431</v>
      </c>
      <c r="BD111" s="2">
        <f t="shared" si="48"/>
        <v>1587</v>
      </c>
      <c r="BE111" s="2">
        <f t="shared" si="49"/>
        <v>21018</v>
      </c>
      <c r="BF111" s="2">
        <f t="shared" si="50"/>
        <v>7682</v>
      </c>
      <c r="BG111" s="2">
        <f t="shared" si="51"/>
        <v>460</v>
      </c>
      <c r="BH111" s="2">
        <f t="shared" si="52"/>
        <v>133</v>
      </c>
      <c r="BI111" s="2">
        <f t="shared" si="53"/>
        <v>8275</v>
      </c>
      <c r="BJ111" s="2">
        <f t="shared" si="54"/>
        <v>947</v>
      </c>
      <c r="BK111" s="2">
        <f t="shared" si="55"/>
        <v>1956</v>
      </c>
      <c r="BL111" s="2">
        <f t="shared" si="56"/>
        <v>341791</v>
      </c>
      <c r="BM111" s="2">
        <f t="shared" si="82"/>
        <v>118</v>
      </c>
      <c r="BN111">
        <f ca="1">SUM(OFFSET($B111,-($B111-1),MATCH(BN$6,$7:$7,)-1,1,1):OFFSET($B111,0,MATCH(BN$6,$7:$7,)-1,1,1))</f>
        <v>31210</v>
      </c>
      <c r="BO111">
        <f ca="1">SUM(OFFSET($B111,-($B111-1),MATCH(BO$6,$7:$7,)-1,1,1):OFFSET($B111,0,MATCH(BO$6,$7:$7,)-1,1,1))</f>
        <v>2634</v>
      </c>
      <c r="BP111">
        <f ca="1">SUM(OFFSET($B111,-($B111-1),MATCH(BP$6,$7:$7,)-1,1,1):OFFSET($B111,0,MATCH(BP$6,$7:$7,)-1,1,1))</f>
        <v>47212</v>
      </c>
      <c r="BQ111">
        <f ca="1">SUM(OFFSET($B111,-($B111-1),MATCH(BQ$6,$7:$7,)-1,1,1):OFFSET($B111,0,MATCH(BQ$6,$7:$7,)-1,1,1))</f>
        <v>1881</v>
      </c>
      <c r="BR111">
        <f ca="1">SUM(OFFSET($B111,-($B111-1),MATCH(BR$6,$7:$7,)-1,1,1):OFFSET($B111,0,MATCH(BR$6,$7:$7,)-1,1,1))</f>
        <v>52</v>
      </c>
      <c r="BS111">
        <f ca="1">SUM(OFFSET($B111,-($B111-1),MATCH(BS$6,$7:$7,)-1,1,1):OFFSET($B111,0,MATCH(BS$6,$7:$7,)-1,1,1))</f>
        <v>1362</v>
      </c>
      <c r="BT111">
        <f ca="1">SUM(OFFSET($B111,-($B111-1),MATCH(BT$6,$7:$7,)-1,1,1):OFFSET($B111,0,MATCH(BT$6,$7:$7,)-1,1,1))</f>
        <v>1212</v>
      </c>
      <c r="BU111">
        <f ca="1">SUM(OFFSET($B111,-($B111-1),MATCH(BU$6,$7:$7,)-1,1,1):OFFSET($B111,0,MATCH(BU$6,$7:$7,)-1,1,1))</f>
        <v>764</v>
      </c>
      <c r="BV111">
        <f ca="1">SUM(OFFSET($B111,-($B111-1),MATCH(BV$6,$7:$7,)-1,1,1):OFFSET($B111,0,MATCH(BV$6,$7:$7,)-1,1,1))</f>
        <v>228</v>
      </c>
      <c r="BW111">
        <f ca="1">SUM(OFFSET($B111,-($B111-1),MATCH(BW$6,$7:$7,)-1,1,1):OFFSET($B111,0,MATCH(BW$6,$7:$7,)-1,1,1))</f>
        <v>2204</v>
      </c>
      <c r="BX111">
        <f ca="1">SUM(OFFSET($B111,-($B111-1),MATCH(BX$6,$7:$7,)-1,1,1):OFFSET($B111,0,MATCH(BX$6,$7:$7,)-1,1,1))</f>
        <v>2805</v>
      </c>
      <c r="BY111">
        <f ca="1">SUM(OFFSET($B111,-($B111-1),MATCH(BY$6,$7:$7,)-1,1,1):OFFSET($B111,0,MATCH(BY$6,$7:$7,)-1,1,1))</f>
        <v>267</v>
      </c>
      <c r="BZ111">
        <f ca="1">SUM(OFFSET($B111,-($B111-1),MATCH(BZ$6,$7:$7,)-1,1,1):OFFSET($B111,0,MATCH(BZ$6,$7:$7,)-1,1,1))</f>
        <v>3072</v>
      </c>
      <c r="CA111">
        <f ca="1">SUM(OFFSET($B111,-($B111-1),MATCH(CA$6,$7:$7,)-1,1,1):OFFSET($B111,0,MATCH(CA$6,$7:$7,)-1,1,1))</f>
        <v>1378</v>
      </c>
      <c r="CB111">
        <f ca="1">SUM(OFFSET($B111,-($B111-1),MATCH(CB$6,$7:$7,)-1,1,1):OFFSET($B111,0,MATCH(CB$6,$7:$7,)-1,1,1))</f>
        <v>49</v>
      </c>
      <c r="CC111">
        <f ca="1">SUM(OFFSET($B111,-($B111-1),MATCH(CC$6,$7:$7,)-1,1,1):OFFSET($B111,0,MATCH(CC$6,$7:$7,)-1,1,1))</f>
        <v>33</v>
      </c>
      <c r="CD111">
        <f ca="1">SUM(OFFSET($B111,-($B111-1),MATCH(CD$6,$7:$7,)-1,1,1):OFFSET($B111,0,MATCH(CD$6,$7:$7,)-1,1,1))</f>
        <v>1460</v>
      </c>
      <c r="CE111">
        <f ca="1">SUM(OFFSET($B111,-($B111-1),MATCH(CE$6,$7:$7,)-1,1,1):OFFSET($B111,0,MATCH(CE$6,$7:$7,)-1,1,1))</f>
        <v>192</v>
      </c>
      <c r="CF111">
        <f ca="1">SUM(OFFSET($B111,-($B111-1),MATCH(CF$6,$7:$7,)-1,1,1):OFFSET($B111,0,MATCH(CF$6,$7:$7,)-1,1,1))</f>
        <v>477</v>
      </c>
      <c r="CG111">
        <f ca="1">SUM(OFFSET($B111,-($B111-1),MATCH(CG$6,$7:$7,)-1,1,1):OFFSET($B111,0,MATCH(CG$6,$7:$7,)-1,1,1))</f>
        <v>78628</v>
      </c>
      <c r="CH111">
        <f ca="1">SUM(OFFSET($B111,-($B111-1),MATCH(CH$6,$7:$7,)-1,1,1):OFFSET($B111,0,MATCH(CH$6,$7:$7,)-1,1,1))</f>
        <v>390</v>
      </c>
      <c r="CI111">
        <f ca="1">SUM(OFFSET($B111,-($B111-1),MATCH(CI$6,$7:$7,)-1,1,1):OFFSET($B111,0,MATCH(CI$6,$7:$7,)-1,1,1))</f>
        <v>27062</v>
      </c>
      <c r="CJ111">
        <f>'[2]Tab L Summary'!$B30</f>
        <v>3088</v>
      </c>
      <c r="CK111">
        <f>'[2]Tab L Summary'!$D30</f>
        <v>1968</v>
      </c>
      <c r="CL111">
        <f>'[2]Tab L Summary'!$F30</f>
        <v>5088</v>
      </c>
      <c r="CM111">
        <f>'[2]Tab L Summary'!$H30</f>
        <v>288</v>
      </c>
      <c r="CN111">
        <f>'[2]Tab L Summary'!$J30</f>
        <v>624</v>
      </c>
      <c r="CO111" s="2">
        <f t="shared" si="71"/>
        <v>36928</v>
      </c>
      <c r="CP111" s="2">
        <f t="shared" si="72"/>
        <v>45136</v>
      </c>
      <c r="CQ111" s="2">
        <f t="shared" si="73"/>
        <v>90336</v>
      </c>
      <c r="CR111" s="2">
        <f t="shared" si="74"/>
        <v>2336</v>
      </c>
      <c r="CS111" s="2">
        <f t="shared" si="75"/>
        <v>10256</v>
      </c>
      <c r="CT111">
        <f ca="1">SUM(OFFSET($B111,-($B111-1),MATCH(CT$6,$7:$7,)-1,1,1):OFFSET($B111,0,MATCH(CT$6,$7:$7,)-1,1,1))</f>
        <v>8304</v>
      </c>
      <c r="CU111">
        <f ca="1">SUM(OFFSET($B111,-($B111-1),MATCH(CU$6,$7:$7,)-1,1,1):OFFSET($B111,0,MATCH(CU$6,$7:$7,)-1,1,1))</f>
        <v>18976</v>
      </c>
      <c r="CV111">
        <f ca="1">SUM(OFFSET($B111,-($B111-1),MATCH(CV$6,$7:$7,)-1,1,1):OFFSET($B111,0,MATCH(CV$6,$7:$7,)-1,1,1))</f>
        <v>384</v>
      </c>
      <c r="CW111">
        <f ca="1">SUM(OFFSET($B111,-($B111-1),MATCH(CW$6,$7:$7,)-1,1,1):OFFSET($B111,0,MATCH(CW$6,$7:$7,)-1,1,1))</f>
        <v>2272</v>
      </c>
      <c r="CX111">
        <f ca="1">SUM(OFFSET($B111,-($B111-1),MATCH(CX$6,$7:$7,)-1,1,1):OFFSET($B111,0,MATCH(CX$6,$7:$7,)-1,1,1))</f>
        <v>110976</v>
      </c>
    </row>
    <row r="112" spans="2:102">
      <c r="B112" s="38">
        <f t="shared" si="83"/>
        <v>4</v>
      </c>
      <c r="C112" s="37">
        <v>41821</v>
      </c>
      <c r="D112" s="156">
        <f>'[2]Summary Passenger'!$B34</f>
        <v>62310</v>
      </c>
      <c r="E112" s="155">
        <f>'[2]Summary Passenger'!$F34</f>
        <v>459</v>
      </c>
      <c r="F112" s="155">
        <f>'[2]Summary Passenger'!$J34</f>
        <v>78104</v>
      </c>
      <c r="G112" s="155">
        <f t="shared" si="76"/>
        <v>758664</v>
      </c>
      <c r="H112" s="155">
        <f t="shared" si="77"/>
        <v>5675</v>
      </c>
      <c r="I112" s="155">
        <f t="shared" si="81"/>
        <v>968962</v>
      </c>
      <c r="J112" s="155">
        <f ca="1">SUM(OFFSET($B112,-($B112-1),MATCH(J$6,$7:$7,)-1,1,1):OFFSET($B112,0,MATCH(J$6,$7:$7,)-1,1,1))</f>
        <v>1804</v>
      </c>
      <c r="K112" s="155">
        <f ca="1">SUM(OFFSET($B112,-($B112-1),MATCH(K$6,$7:$7,)-1,1,1):OFFSET($B112,0,MATCH(K$6,$7:$7,)-1,1,1))</f>
        <v>306880</v>
      </c>
      <c r="L112" s="155">
        <f ca="1">SUM(OFFSET($B112,-($B112-1),MATCH(L$6,$7:$7,)-1,1,1):OFFSET($B112,0,MATCH(L$6,$7:$7,)-1,1,1))</f>
        <v>3033631</v>
      </c>
      <c r="M112" s="31">
        <f>'[2]Summary Passenger'!$D34</f>
        <v>397156</v>
      </c>
      <c r="N112" s="41">
        <f>'[2]Summary Passenger'!$H34</f>
        <v>6675</v>
      </c>
      <c r="O112" s="41">
        <f>'[2]Summary Passenger'!$L34</f>
        <v>523050</v>
      </c>
      <c r="P112">
        <f t="shared" si="78"/>
        <v>4625754</v>
      </c>
      <c r="Q112">
        <f t="shared" si="79"/>
        <v>79790</v>
      </c>
      <c r="R112">
        <f t="shared" si="80"/>
        <v>5906641</v>
      </c>
      <c r="S112">
        <f ca="1">SUM(OFFSET($B112,-($B112-1),MATCH(S$6,$7:$7,)-1,1,1):OFFSET($B112,0,MATCH(S$6,$7:$7,)-1,1,1))</f>
        <v>25578</v>
      </c>
      <c r="T112">
        <f ca="1">SUM(OFFSET($B112,-($B112-1),MATCH(T$6,$7:$7,)-1,1,1):OFFSET($B112,0,MATCH(T$6,$7:$7,)-1,1,1))</f>
        <v>1985036</v>
      </c>
      <c r="U112">
        <f ca="1">SUM(OFFSET($B112,-($B112-1),MATCH(U$6,$7:$7,)-1,1,1):OFFSET($B112,0,MATCH(U$6,$7:$7,)-1,1,1))</f>
        <v>18535829</v>
      </c>
      <c r="V112" s="31">
        <f>'[2]Tab K Summary'!$B31</f>
        <v>749</v>
      </c>
      <c r="W112" s="41">
        <f>'[2]Tab K Summary'!$D31</f>
        <v>9219</v>
      </c>
      <c r="X112" s="41">
        <f>'[2]Tab K Summary'!$F31</f>
        <v>939</v>
      </c>
      <c r="Y112" s="41">
        <f>'[2]Tab K Summary'!$H31</f>
        <v>19516</v>
      </c>
      <c r="Z112" s="41">
        <f>'[2]Tab K Summary'!$J31</f>
        <v>573</v>
      </c>
      <c r="AA112" s="41">
        <f>'[2]Tab K Summary'!$L31</f>
        <v>38</v>
      </c>
      <c r="AB112" s="41">
        <f>'[2]Tab K Summary'!$N31</f>
        <v>474</v>
      </c>
      <c r="AC112">
        <v>409</v>
      </c>
      <c r="AD112">
        <v>231</v>
      </c>
      <c r="AE112">
        <v>150</v>
      </c>
      <c r="AF112">
        <v>790</v>
      </c>
      <c r="AG112" s="41">
        <v>1009</v>
      </c>
      <c r="AH112">
        <v>87</v>
      </c>
      <c r="AI112" s="41">
        <v>1096</v>
      </c>
      <c r="AJ112">
        <v>458</v>
      </c>
      <c r="AK112">
        <v>16</v>
      </c>
      <c r="AL112">
        <v>2</v>
      </c>
      <c r="AM112">
        <v>476</v>
      </c>
      <c r="AN112">
        <v>147</v>
      </c>
      <c r="AO112">
        <v>105</v>
      </c>
      <c r="AP112" s="41">
        <v>28790</v>
      </c>
      <c r="AQ112" s="41">
        <v>57</v>
      </c>
      <c r="AR112" s="2">
        <f t="shared" si="58"/>
        <v>9379</v>
      </c>
      <c r="AS112" s="2">
        <f t="shared" si="59"/>
        <v>141365</v>
      </c>
      <c r="AT112" s="2">
        <f t="shared" si="60"/>
        <v>18257</v>
      </c>
      <c r="AU112" s="2">
        <f t="shared" si="61"/>
        <v>198116</v>
      </c>
      <c r="AV112" s="2">
        <f t="shared" si="62"/>
        <v>9306</v>
      </c>
      <c r="AW112" s="2">
        <f t="shared" si="63"/>
        <v>369</v>
      </c>
      <c r="AX112" s="2">
        <f t="shared" si="64"/>
        <v>7844</v>
      </c>
      <c r="AY112" s="2">
        <f t="shared" si="43"/>
        <v>5692</v>
      </c>
      <c r="AZ112" s="2">
        <f t="shared" si="44"/>
        <v>3410</v>
      </c>
      <c r="BA112" s="2">
        <f t="shared" si="45"/>
        <v>1002</v>
      </c>
      <c r="BB112" s="2">
        <f t="shared" si="46"/>
        <v>10104</v>
      </c>
      <c r="BC112" s="2">
        <f t="shared" si="47"/>
        <v>19593</v>
      </c>
      <c r="BD112" s="2">
        <f t="shared" si="48"/>
        <v>1602</v>
      </c>
      <c r="BE112" s="2">
        <f t="shared" si="49"/>
        <v>21195</v>
      </c>
      <c r="BF112" s="2">
        <f t="shared" si="50"/>
        <v>7697</v>
      </c>
      <c r="BG112" s="2">
        <f t="shared" si="51"/>
        <v>459</v>
      </c>
      <c r="BH112" s="2">
        <f t="shared" si="52"/>
        <v>134</v>
      </c>
      <c r="BI112" s="2">
        <f t="shared" si="53"/>
        <v>8290</v>
      </c>
      <c r="BJ112" s="2">
        <f t="shared" si="54"/>
        <v>887</v>
      </c>
      <c r="BK112" s="2">
        <f t="shared" si="55"/>
        <v>1984</v>
      </c>
      <c r="BL112" s="2">
        <f t="shared" si="56"/>
        <v>340301</v>
      </c>
      <c r="BM112" s="2">
        <f t="shared" si="82"/>
        <v>57</v>
      </c>
      <c r="BN112">
        <f ca="1">SUM(OFFSET($B112,-($B112-1),MATCH(BN$6,$7:$7,)-1,1,1):OFFSET($B112,0,MATCH(BN$6,$7:$7,)-1,1,1))</f>
        <v>40429</v>
      </c>
      <c r="BO112">
        <f ca="1">SUM(OFFSET($B112,-($B112-1),MATCH(BO$6,$7:$7,)-1,1,1):OFFSET($B112,0,MATCH(BO$6,$7:$7,)-1,1,1))</f>
        <v>3573</v>
      </c>
      <c r="BP112">
        <f ca="1">SUM(OFFSET($B112,-($B112-1),MATCH(BP$6,$7:$7,)-1,1,1):OFFSET($B112,0,MATCH(BP$6,$7:$7,)-1,1,1))</f>
        <v>66728</v>
      </c>
      <c r="BQ112">
        <f ca="1">SUM(OFFSET($B112,-($B112-1),MATCH(BQ$6,$7:$7,)-1,1,1):OFFSET($B112,0,MATCH(BQ$6,$7:$7,)-1,1,1))</f>
        <v>2454</v>
      </c>
      <c r="BR112">
        <f ca="1">SUM(OFFSET($B112,-($B112-1),MATCH(BR$6,$7:$7,)-1,1,1):OFFSET($B112,0,MATCH(BR$6,$7:$7,)-1,1,1))</f>
        <v>90</v>
      </c>
      <c r="BS112">
        <f ca="1">SUM(OFFSET($B112,-($B112-1),MATCH(BS$6,$7:$7,)-1,1,1):OFFSET($B112,0,MATCH(BS$6,$7:$7,)-1,1,1))</f>
        <v>1836</v>
      </c>
      <c r="BT112">
        <f ca="1">SUM(OFFSET($B112,-($B112-1),MATCH(BT$6,$7:$7,)-1,1,1):OFFSET($B112,0,MATCH(BT$6,$7:$7,)-1,1,1))</f>
        <v>1621</v>
      </c>
      <c r="BU112">
        <f ca="1">SUM(OFFSET($B112,-($B112-1),MATCH(BU$6,$7:$7,)-1,1,1):OFFSET($B112,0,MATCH(BU$6,$7:$7,)-1,1,1))</f>
        <v>995</v>
      </c>
      <c r="BV112">
        <f ca="1">SUM(OFFSET($B112,-($B112-1),MATCH(BV$6,$7:$7,)-1,1,1):OFFSET($B112,0,MATCH(BV$6,$7:$7,)-1,1,1))</f>
        <v>378</v>
      </c>
      <c r="BW112">
        <f ca="1">SUM(OFFSET($B112,-($B112-1),MATCH(BW$6,$7:$7,)-1,1,1):OFFSET($B112,0,MATCH(BW$6,$7:$7,)-1,1,1))</f>
        <v>2994</v>
      </c>
      <c r="BX112">
        <f ca="1">SUM(OFFSET($B112,-($B112-1),MATCH(BX$6,$7:$7,)-1,1,1):OFFSET($B112,0,MATCH(BX$6,$7:$7,)-1,1,1))</f>
        <v>3814</v>
      </c>
      <c r="BY112">
        <f ca="1">SUM(OFFSET($B112,-($B112-1),MATCH(BY$6,$7:$7,)-1,1,1):OFFSET($B112,0,MATCH(BY$6,$7:$7,)-1,1,1))</f>
        <v>354</v>
      </c>
      <c r="BZ112">
        <f ca="1">SUM(OFFSET($B112,-($B112-1),MATCH(BZ$6,$7:$7,)-1,1,1):OFFSET($B112,0,MATCH(BZ$6,$7:$7,)-1,1,1))</f>
        <v>4168</v>
      </c>
      <c r="CA112">
        <f ca="1">SUM(OFFSET($B112,-($B112-1),MATCH(CA$6,$7:$7,)-1,1,1):OFFSET($B112,0,MATCH(CA$6,$7:$7,)-1,1,1))</f>
        <v>1836</v>
      </c>
      <c r="CB112">
        <f ca="1">SUM(OFFSET($B112,-($B112-1),MATCH(CB$6,$7:$7,)-1,1,1):OFFSET($B112,0,MATCH(CB$6,$7:$7,)-1,1,1))</f>
        <v>65</v>
      </c>
      <c r="CC112">
        <f ca="1">SUM(OFFSET($B112,-($B112-1),MATCH(CC$6,$7:$7,)-1,1,1):OFFSET($B112,0,MATCH(CC$6,$7:$7,)-1,1,1))</f>
        <v>35</v>
      </c>
      <c r="CD112">
        <f ca="1">SUM(OFFSET($B112,-($B112-1),MATCH(CD$6,$7:$7,)-1,1,1):OFFSET($B112,0,MATCH(CD$6,$7:$7,)-1,1,1))</f>
        <v>1936</v>
      </c>
      <c r="CE112">
        <f ca="1">SUM(OFFSET($B112,-($B112-1),MATCH(CE$6,$7:$7,)-1,1,1):OFFSET($B112,0,MATCH(CE$6,$7:$7,)-1,1,1))</f>
        <v>339</v>
      </c>
      <c r="CF112">
        <f ca="1">SUM(OFFSET($B112,-($B112-1),MATCH(CF$6,$7:$7,)-1,1,1):OFFSET($B112,0,MATCH(CF$6,$7:$7,)-1,1,1))</f>
        <v>582</v>
      </c>
      <c r="CG112">
        <f ca="1">SUM(OFFSET($B112,-($B112-1),MATCH(CG$6,$7:$7,)-1,1,1):OFFSET($B112,0,MATCH(CG$6,$7:$7,)-1,1,1))</f>
        <v>107418</v>
      </c>
      <c r="CH112">
        <f ca="1">SUM(OFFSET($B112,-($B112-1),MATCH(CH$6,$7:$7,)-1,1,1):OFFSET($B112,0,MATCH(CH$6,$7:$7,)-1,1,1))</f>
        <v>447</v>
      </c>
      <c r="CI112">
        <f ca="1">SUM(OFFSET($B112,-($B112-1),MATCH(CI$6,$7:$7,)-1,1,1):OFFSET($B112,0,MATCH(CI$6,$7:$7,)-1,1,1))</f>
        <v>36441</v>
      </c>
      <c r="CJ112">
        <f>'[2]Tab L Summary'!$B31</f>
        <v>2720</v>
      </c>
      <c r="CK112">
        <f>'[2]Tab L Summary'!$D31</f>
        <v>2448</v>
      </c>
      <c r="CL112">
        <f>'[2]Tab L Summary'!$F31</f>
        <v>5600</v>
      </c>
      <c r="CM112">
        <f>'[2]Tab L Summary'!$H31</f>
        <v>240</v>
      </c>
      <c r="CN112">
        <f>'[2]Tab L Summary'!$J31</f>
        <v>688</v>
      </c>
      <c r="CO112" s="2">
        <f t="shared" si="71"/>
        <v>36032</v>
      </c>
      <c r="CP112" s="2">
        <f t="shared" si="72"/>
        <v>45408</v>
      </c>
      <c r="CQ112" s="2">
        <f t="shared" si="73"/>
        <v>90160</v>
      </c>
      <c r="CR112" s="2">
        <f t="shared" si="74"/>
        <v>2448</v>
      </c>
      <c r="CS112" s="2">
        <f t="shared" si="75"/>
        <v>10352</v>
      </c>
      <c r="CT112">
        <f ca="1">SUM(OFFSET($B112,-($B112-1),MATCH(CT$6,$7:$7,)-1,1,1):OFFSET($B112,0,MATCH(CT$6,$7:$7,)-1,1,1))</f>
        <v>10752</v>
      </c>
      <c r="CU112">
        <f ca="1">SUM(OFFSET($B112,-($B112-1),MATCH(CU$6,$7:$7,)-1,1,1):OFFSET($B112,0,MATCH(CU$6,$7:$7,)-1,1,1))</f>
        <v>24576</v>
      </c>
      <c r="CV112">
        <f ca="1">SUM(OFFSET($B112,-($B112-1),MATCH(CV$6,$7:$7,)-1,1,1):OFFSET($B112,0,MATCH(CV$6,$7:$7,)-1,1,1))</f>
        <v>624</v>
      </c>
      <c r="CW112">
        <f ca="1">SUM(OFFSET($B112,-($B112-1),MATCH(CW$6,$7:$7,)-1,1,1):OFFSET($B112,0,MATCH(CW$6,$7:$7,)-1,1,1))</f>
        <v>2960</v>
      </c>
      <c r="CX112">
        <f ca="1">SUM(OFFSET($B112,-($B112-1),MATCH(CX$6,$7:$7,)-1,1,1):OFFSET($B112,0,MATCH(CX$6,$7:$7,)-1,1,1))</f>
        <v>147008</v>
      </c>
    </row>
    <row r="113" spans="2:102">
      <c r="B113" s="38">
        <f t="shared" si="83"/>
        <v>5</v>
      </c>
      <c r="C113" s="37">
        <v>41852</v>
      </c>
      <c r="D113" s="156">
        <f>'[2]Summary Passenger'!$B35</f>
        <v>58881</v>
      </c>
      <c r="E113" s="155">
        <f>'[2]Summary Passenger'!$F35</f>
        <v>452</v>
      </c>
      <c r="F113" s="155">
        <f>'[2]Summary Passenger'!$J35</f>
        <v>76896</v>
      </c>
      <c r="G113" s="155">
        <f t="shared" si="76"/>
        <v>757853</v>
      </c>
      <c r="H113" s="155">
        <f t="shared" si="77"/>
        <v>5653</v>
      </c>
      <c r="I113" s="155">
        <f t="shared" si="81"/>
        <v>964750</v>
      </c>
      <c r="J113" s="155">
        <f ca="1">SUM(OFFSET($B113,-($B113-1),MATCH(J$6,$7:$7,)-1,1,1):OFFSET($B113,0,MATCH(J$6,$7:$7,)-1,1,1))</f>
        <v>2256</v>
      </c>
      <c r="K113" s="155">
        <f ca="1">SUM(OFFSET($B113,-($B113-1),MATCH(K$6,$7:$7,)-1,1,1):OFFSET($B113,0,MATCH(K$6,$7:$7,)-1,1,1))</f>
        <v>383776</v>
      </c>
      <c r="L113" s="155">
        <f ca="1">SUM(OFFSET($B113,-($B113-1),MATCH(L$6,$7:$7,)-1,1,1):OFFSET($B113,0,MATCH(L$6,$7:$7,)-1,1,1))</f>
        <v>3791484</v>
      </c>
      <c r="M113" s="31">
        <f>'[2]Summary Passenger'!$D35</f>
        <v>392237</v>
      </c>
      <c r="N113" s="41">
        <f>'[2]Summary Passenger'!$H35</f>
        <v>6407</v>
      </c>
      <c r="O113" s="41">
        <f>'[2]Summary Passenger'!$L35</f>
        <v>504175</v>
      </c>
      <c r="P113">
        <f t="shared" si="78"/>
        <v>4617773</v>
      </c>
      <c r="Q113">
        <f t="shared" si="79"/>
        <v>79176</v>
      </c>
      <c r="R113">
        <f t="shared" si="80"/>
        <v>5889492</v>
      </c>
      <c r="S113">
        <f ca="1">SUM(OFFSET($B113,-($B113-1),MATCH(S$6,$7:$7,)-1,1,1):OFFSET($B113,0,MATCH(S$6,$7:$7,)-1,1,1))</f>
        <v>31985</v>
      </c>
      <c r="T113">
        <f ca="1">SUM(OFFSET($B113,-($B113-1),MATCH(T$6,$7:$7,)-1,1,1):OFFSET($B113,0,MATCH(T$6,$7:$7,)-1,1,1))</f>
        <v>2489211</v>
      </c>
      <c r="U113">
        <f ca="1">SUM(OFFSET($B113,-($B113-1),MATCH(U$6,$7:$7,)-1,1,1):OFFSET($B113,0,MATCH(U$6,$7:$7,)-1,1,1))</f>
        <v>23153602</v>
      </c>
      <c r="V113" s="31">
        <f>'[2]Tab K Summary'!$B32</f>
        <v>564</v>
      </c>
      <c r="W113" s="41">
        <f>'[2]Tab K Summary'!$D32</f>
        <v>9279</v>
      </c>
      <c r="X113" s="41">
        <f>'[2]Tab K Summary'!$F32</f>
        <v>1006</v>
      </c>
      <c r="Y113" s="41">
        <f>'[2]Tab K Summary'!$H32</f>
        <v>17970</v>
      </c>
      <c r="Z113" s="41">
        <f>'[2]Tab K Summary'!$J32</f>
        <v>567</v>
      </c>
      <c r="AA113" s="41">
        <f>'[2]Tab K Summary'!$L32</f>
        <v>53</v>
      </c>
      <c r="AB113" s="41">
        <f>'[2]Tab K Summary'!$N32</f>
        <v>538</v>
      </c>
      <c r="AC113">
        <v>206</v>
      </c>
      <c r="AD113">
        <v>290</v>
      </c>
      <c r="AE113">
        <v>90</v>
      </c>
      <c r="AF113">
        <v>586</v>
      </c>
      <c r="AG113" s="41">
        <v>1012</v>
      </c>
      <c r="AH113">
        <v>120</v>
      </c>
      <c r="AI113" s="41">
        <v>1132</v>
      </c>
      <c r="AJ113">
        <v>538</v>
      </c>
      <c r="AK113">
        <v>0</v>
      </c>
      <c r="AL113">
        <v>3</v>
      </c>
      <c r="AM113">
        <v>541</v>
      </c>
      <c r="AN113">
        <v>35</v>
      </c>
      <c r="AO113">
        <v>160</v>
      </c>
      <c r="AP113" s="41">
        <v>27385</v>
      </c>
      <c r="AQ113" s="41">
        <v>193</v>
      </c>
      <c r="AR113" s="2">
        <f t="shared" si="58"/>
        <v>9229</v>
      </c>
      <c r="AS113" s="2">
        <f t="shared" si="59"/>
        <v>140132</v>
      </c>
      <c r="AT113" s="2">
        <f t="shared" si="60"/>
        <v>18576</v>
      </c>
      <c r="AU113" s="2">
        <f t="shared" si="61"/>
        <v>199060</v>
      </c>
      <c r="AV113" s="2">
        <f t="shared" si="62"/>
        <v>9518</v>
      </c>
      <c r="AW113" s="2">
        <f t="shared" si="63"/>
        <v>341</v>
      </c>
      <c r="AX113" s="2">
        <f t="shared" si="64"/>
        <v>7918</v>
      </c>
      <c r="AY113" s="2">
        <f t="shared" si="43"/>
        <v>5315</v>
      </c>
      <c r="AZ113" s="2">
        <f t="shared" si="44"/>
        <v>3522</v>
      </c>
      <c r="BA113" s="2">
        <f t="shared" si="45"/>
        <v>1085</v>
      </c>
      <c r="BB113" s="2">
        <f t="shared" si="46"/>
        <v>9922</v>
      </c>
      <c r="BC113" s="2">
        <f t="shared" si="47"/>
        <v>19865</v>
      </c>
      <c r="BD113" s="2">
        <f t="shared" si="48"/>
        <v>1686</v>
      </c>
      <c r="BE113" s="2">
        <f t="shared" si="49"/>
        <v>21551</v>
      </c>
      <c r="BF113" s="2">
        <f t="shared" si="50"/>
        <v>7788</v>
      </c>
      <c r="BG113" s="2">
        <f t="shared" si="51"/>
        <v>426</v>
      </c>
      <c r="BH113" s="2">
        <f t="shared" si="52"/>
        <v>137</v>
      </c>
      <c r="BI113" s="2">
        <f t="shared" si="53"/>
        <v>8351</v>
      </c>
      <c r="BJ113" s="2">
        <f t="shared" si="54"/>
        <v>849</v>
      </c>
      <c r="BK113" s="2">
        <f t="shared" si="55"/>
        <v>2097</v>
      </c>
      <c r="BL113" s="2">
        <f t="shared" si="56"/>
        <v>340034</v>
      </c>
      <c r="BM113" s="2">
        <f t="shared" si="82"/>
        <v>193</v>
      </c>
      <c r="BN113">
        <f ca="1">SUM(OFFSET($B113,-($B113-1),MATCH(BN$6,$7:$7,)-1,1,1):OFFSET($B113,0,MATCH(BN$6,$7:$7,)-1,1,1))</f>
        <v>49708</v>
      </c>
      <c r="BO113">
        <f ca="1">SUM(OFFSET($B113,-($B113-1),MATCH(BO$6,$7:$7,)-1,1,1):OFFSET($B113,0,MATCH(BO$6,$7:$7,)-1,1,1))</f>
        <v>4579</v>
      </c>
      <c r="BP113">
        <f ca="1">SUM(OFFSET($B113,-($B113-1),MATCH(BP$6,$7:$7,)-1,1,1):OFFSET($B113,0,MATCH(BP$6,$7:$7,)-1,1,1))</f>
        <v>84698</v>
      </c>
      <c r="BQ113">
        <f ca="1">SUM(OFFSET($B113,-($B113-1),MATCH(BQ$6,$7:$7,)-1,1,1):OFFSET($B113,0,MATCH(BQ$6,$7:$7,)-1,1,1))</f>
        <v>3021</v>
      </c>
      <c r="BR113">
        <f ca="1">SUM(OFFSET($B113,-($B113-1),MATCH(BR$6,$7:$7,)-1,1,1):OFFSET($B113,0,MATCH(BR$6,$7:$7,)-1,1,1))</f>
        <v>143</v>
      </c>
      <c r="BS113">
        <f ca="1">SUM(OFFSET($B113,-($B113-1),MATCH(BS$6,$7:$7,)-1,1,1):OFFSET($B113,0,MATCH(BS$6,$7:$7,)-1,1,1))</f>
        <v>2374</v>
      </c>
      <c r="BT113">
        <f ca="1">SUM(OFFSET($B113,-($B113-1),MATCH(BT$6,$7:$7,)-1,1,1):OFFSET($B113,0,MATCH(BT$6,$7:$7,)-1,1,1))</f>
        <v>1827</v>
      </c>
      <c r="BU113">
        <f ca="1">SUM(OFFSET($B113,-($B113-1),MATCH(BU$6,$7:$7,)-1,1,1):OFFSET($B113,0,MATCH(BU$6,$7:$7,)-1,1,1))</f>
        <v>1285</v>
      </c>
      <c r="BV113">
        <f ca="1">SUM(OFFSET($B113,-($B113-1),MATCH(BV$6,$7:$7,)-1,1,1):OFFSET($B113,0,MATCH(BV$6,$7:$7,)-1,1,1))</f>
        <v>468</v>
      </c>
      <c r="BW113">
        <f ca="1">SUM(OFFSET($B113,-($B113-1),MATCH(BW$6,$7:$7,)-1,1,1):OFFSET($B113,0,MATCH(BW$6,$7:$7,)-1,1,1))</f>
        <v>3580</v>
      </c>
      <c r="BX113">
        <f ca="1">SUM(OFFSET($B113,-($B113-1),MATCH(BX$6,$7:$7,)-1,1,1):OFFSET($B113,0,MATCH(BX$6,$7:$7,)-1,1,1))</f>
        <v>4826</v>
      </c>
      <c r="BY113">
        <f ca="1">SUM(OFFSET($B113,-($B113-1),MATCH(BY$6,$7:$7,)-1,1,1):OFFSET($B113,0,MATCH(BY$6,$7:$7,)-1,1,1))</f>
        <v>474</v>
      </c>
      <c r="BZ113">
        <f ca="1">SUM(OFFSET($B113,-($B113-1),MATCH(BZ$6,$7:$7,)-1,1,1):OFFSET($B113,0,MATCH(BZ$6,$7:$7,)-1,1,1))</f>
        <v>5300</v>
      </c>
      <c r="CA113">
        <f ca="1">SUM(OFFSET($B113,-($B113-1),MATCH(CA$6,$7:$7,)-1,1,1):OFFSET($B113,0,MATCH(CA$6,$7:$7,)-1,1,1))</f>
        <v>2374</v>
      </c>
      <c r="CB113">
        <f ca="1">SUM(OFFSET($B113,-($B113-1),MATCH(CB$6,$7:$7,)-1,1,1):OFFSET($B113,0,MATCH(CB$6,$7:$7,)-1,1,1))</f>
        <v>65</v>
      </c>
      <c r="CC113">
        <f ca="1">SUM(OFFSET($B113,-($B113-1),MATCH(CC$6,$7:$7,)-1,1,1):OFFSET($B113,0,MATCH(CC$6,$7:$7,)-1,1,1))</f>
        <v>38</v>
      </c>
      <c r="CD113">
        <f ca="1">SUM(OFFSET($B113,-($B113-1),MATCH(CD$6,$7:$7,)-1,1,1):OFFSET($B113,0,MATCH(CD$6,$7:$7,)-1,1,1))</f>
        <v>2477</v>
      </c>
      <c r="CE113">
        <f ca="1">SUM(OFFSET($B113,-($B113-1),MATCH(CE$6,$7:$7,)-1,1,1):OFFSET($B113,0,MATCH(CE$6,$7:$7,)-1,1,1))</f>
        <v>374</v>
      </c>
      <c r="CF113">
        <f ca="1">SUM(OFFSET($B113,-($B113-1),MATCH(CF$6,$7:$7,)-1,1,1):OFFSET($B113,0,MATCH(CF$6,$7:$7,)-1,1,1))</f>
        <v>742</v>
      </c>
      <c r="CG113">
        <f ca="1">SUM(OFFSET($B113,-($B113-1),MATCH(CG$6,$7:$7,)-1,1,1):OFFSET($B113,0,MATCH(CG$6,$7:$7,)-1,1,1))</f>
        <v>134803</v>
      </c>
      <c r="CH113">
        <f ca="1">SUM(OFFSET($B113,-($B113-1),MATCH(CH$6,$7:$7,)-1,1,1):OFFSET($B113,0,MATCH(CH$6,$7:$7,)-1,1,1))</f>
        <v>640</v>
      </c>
      <c r="CI113">
        <f ca="1">SUM(OFFSET($B113,-($B113-1),MATCH(CI$6,$7:$7,)-1,1,1):OFFSET($B113,0,MATCH(CI$6,$7:$7,)-1,1,1))</f>
        <v>45670</v>
      </c>
      <c r="CJ113">
        <f>'[2]Tab L Summary'!$B32</f>
        <v>3664</v>
      </c>
      <c r="CK113">
        <f>'[2]Tab L Summary'!$D32</f>
        <v>1824</v>
      </c>
      <c r="CL113">
        <f>'[2]Tab L Summary'!$F32</f>
        <v>5392</v>
      </c>
      <c r="CM113">
        <f>'[2]Tab L Summary'!$H32</f>
        <v>160</v>
      </c>
      <c r="CN113">
        <f>'[2]Tab L Summary'!$J32</f>
        <v>704</v>
      </c>
      <c r="CO113" s="2">
        <f t="shared" si="71"/>
        <v>37136</v>
      </c>
      <c r="CP113" s="2">
        <f t="shared" si="72"/>
        <v>44208</v>
      </c>
      <c r="CQ113" s="2">
        <f t="shared" si="73"/>
        <v>89488</v>
      </c>
      <c r="CR113" s="2">
        <f t="shared" si="74"/>
        <v>2416</v>
      </c>
      <c r="CS113" s="2">
        <f t="shared" si="75"/>
        <v>10208</v>
      </c>
      <c r="CT113">
        <f ca="1">SUM(OFFSET($B113,-($B113-1),MATCH(CT$6,$7:$7,)-1,1,1):OFFSET($B113,0,MATCH(CT$6,$7:$7,)-1,1,1))</f>
        <v>12576</v>
      </c>
      <c r="CU113">
        <f ca="1">SUM(OFFSET($B113,-($B113-1),MATCH(CU$6,$7:$7,)-1,1,1):OFFSET($B113,0,MATCH(CU$6,$7:$7,)-1,1,1))</f>
        <v>29968</v>
      </c>
      <c r="CV113">
        <f ca="1">SUM(OFFSET($B113,-($B113-1),MATCH(CV$6,$7:$7,)-1,1,1):OFFSET($B113,0,MATCH(CV$6,$7:$7,)-1,1,1))</f>
        <v>784</v>
      </c>
      <c r="CW113">
        <f ca="1">SUM(OFFSET($B113,-($B113-1),MATCH(CW$6,$7:$7,)-1,1,1):OFFSET($B113,0,MATCH(CW$6,$7:$7,)-1,1,1))</f>
        <v>3664</v>
      </c>
      <c r="CX113">
        <f ca="1">SUM(OFFSET($B113,-($B113-1),MATCH(CX$6,$7:$7,)-1,1,1):OFFSET($B113,0,MATCH(CX$6,$7:$7,)-1,1,1))</f>
        <v>184144</v>
      </c>
    </row>
    <row r="114" spans="2:102">
      <c r="B114" s="38">
        <f t="shared" si="83"/>
        <v>6</v>
      </c>
      <c r="C114" s="37">
        <v>41883</v>
      </c>
      <c r="D114" s="156">
        <f>'[2]Summary Passenger'!$B36</f>
        <v>60798</v>
      </c>
      <c r="E114" s="155">
        <f>'[2]Summary Passenger'!$F36</f>
        <v>450</v>
      </c>
      <c r="F114" s="155">
        <f>'[2]Summary Passenger'!$J36</f>
        <v>76544</v>
      </c>
      <c r="G114" s="155">
        <f t="shared" si="76"/>
        <v>760893</v>
      </c>
      <c r="H114" s="155">
        <f t="shared" ref="H114:H153" si="84">SUM(E103:E114)</f>
        <v>5638</v>
      </c>
      <c r="I114" s="155">
        <f t="shared" si="81"/>
        <v>961734</v>
      </c>
      <c r="J114" s="155">
        <f ca="1">SUM(OFFSET($B114,-($B114-1),MATCH(J$6,$7:$7,)-1,1,1):OFFSET($B114,0,MATCH(J$6,$7:$7,)-1,1,1))</f>
        <v>2706</v>
      </c>
      <c r="K114" s="155">
        <f ca="1">SUM(OFFSET($B114,-($B114-1),MATCH(K$6,$7:$7,)-1,1,1):OFFSET($B114,0,MATCH(K$6,$7:$7,)-1,1,1))</f>
        <v>460320</v>
      </c>
      <c r="L114" s="155">
        <f ca="1">SUM(OFFSET($B114,-($B114-1),MATCH(L$6,$7:$7,)-1,1,1):OFFSET($B114,0,MATCH(L$6,$7:$7,)-1,1,1))</f>
        <v>4552377</v>
      </c>
      <c r="M114" s="31">
        <f>'[2]Summary Passenger'!$D36</f>
        <v>391212</v>
      </c>
      <c r="N114" s="41">
        <f>'[2]Summary Passenger'!$H36</f>
        <v>6406</v>
      </c>
      <c r="O114" s="41">
        <f>'[2]Summary Passenger'!$L36</f>
        <v>506430</v>
      </c>
      <c r="P114">
        <f t="shared" si="78"/>
        <v>4628845</v>
      </c>
      <c r="Q114">
        <f t="shared" si="79"/>
        <v>78856</v>
      </c>
      <c r="R114">
        <f t="shared" si="80"/>
        <v>5893787</v>
      </c>
      <c r="S114">
        <f ca="1">SUM(OFFSET($B114,-($B114-1),MATCH(S$6,$7:$7,)-1,1,1):OFFSET($B114,0,MATCH(S$6,$7:$7,)-1,1,1))</f>
        <v>38391</v>
      </c>
      <c r="T114">
        <f ca="1">SUM(OFFSET($B114,-($B114-1),MATCH(T$6,$7:$7,)-1,1,1):OFFSET($B114,0,MATCH(T$6,$7:$7,)-1,1,1))</f>
        <v>2995641</v>
      </c>
      <c r="U114">
        <f ca="1">SUM(OFFSET($B114,-($B114-1),MATCH(U$6,$7:$7,)-1,1,1):OFFSET($B114,0,MATCH(U$6,$7:$7,)-1,1,1))</f>
        <v>27782447</v>
      </c>
      <c r="V114" s="31">
        <f>'[2]Tab K Summary'!$B33</f>
        <v>547</v>
      </c>
      <c r="W114" s="41">
        <f>'[2]Tab K Summary'!$D33</f>
        <v>11511</v>
      </c>
      <c r="X114" s="41">
        <f>'[2]Tab K Summary'!$F33</f>
        <v>965</v>
      </c>
      <c r="Y114" s="41">
        <f>'[2]Tab K Summary'!$H33</f>
        <v>16576</v>
      </c>
      <c r="Z114" s="41">
        <f>'[2]Tab K Summary'!$J33</f>
        <v>666</v>
      </c>
      <c r="AA114" s="41">
        <f>'[2]Tab K Summary'!$L33</f>
        <v>66</v>
      </c>
      <c r="AB114" s="41">
        <f>'[2]Tab K Summary'!$N33</f>
        <v>468</v>
      </c>
      <c r="AC114">
        <v>352</v>
      </c>
      <c r="AD114">
        <v>199</v>
      </c>
      <c r="AE114">
        <v>62</v>
      </c>
      <c r="AF114">
        <v>613</v>
      </c>
      <c r="AG114" s="41">
        <v>1003</v>
      </c>
      <c r="AH114">
        <v>79</v>
      </c>
      <c r="AI114" s="41">
        <v>1082</v>
      </c>
      <c r="AJ114">
        <v>468</v>
      </c>
      <c r="AK114">
        <v>2</v>
      </c>
      <c r="AL114">
        <v>0</v>
      </c>
      <c r="AM114">
        <v>470</v>
      </c>
      <c r="AN114">
        <v>88</v>
      </c>
      <c r="AO114">
        <v>196</v>
      </c>
      <c r="AP114" s="41">
        <v>28187</v>
      </c>
      <c r="AQ114" s="41">
        <v>226</v>
      </c>
      <c r="AR114" s="2">
        <f t="shared" ref="AR114:AR145" si="85">SUM(V103:V114)</f>
        <v>9230</v>
      </c>
      <c r="AS114" s="2">
        <f t="shared" ref="AS114:AS145" si="86">SUM(W103:W114)</f>
        <v>140750</v>
      </c>
      <c r="AT114" s="2">
        <f t="shared" ref="AT114:AT145" si="87">SUM(X103:X114)</f>
        <v>18837</v>
      </c>
      <c r="AU114" s="2">
        <f t="shared" ref="AU114:AU145" si="88">SUM(Y103:Y114)</f>
        <v>199010</v>
      </c>
      <c r="AV114" s="2">
        <f t="shared" ref="AV114:AV145" si="89">SUM(Z103:Z114)</f>
        <v>9586</v>
      </c>
      <c r="AW114" s="2">
        <f t="shared" ref="AW114:AW145" si="90">SUM(AA103:AA114)</f>
        <v>404</v>
      </c>
      <c r="AX114" s="2">
        <f t="shared" ref="AX114:AX145" si="91">SUM(AB103:AB114)</f>
        <v>7978</v>
      </c>
      <c r="AY114" s="2">
        <f t="shared" si="43"/>
        <v>5287</v>
      </c>
      <c r="AZ114" s="2">
        <f t="shared" si="44"/>
        <v>3536</v>
      </c>
      <c r="BA114" s="2">
        <f t="shared" si="45"/>
        <v>1091</v>
      </c>
      <c r="BB114" s="2">
        <f t="shared" si="46"/>
        <v>9914</v>
      </c>
      <c r="BC114" s="2">
        <f t="shared" si="47"/>
        <v>20067</v>
      </c>
      <c r="BD114" s="2">
        <f t="shared" si="48"/>
        <v>1705</v>
      </c>
      <c r="BE114" s="2">
        <f t="shared" si="49"/>
        <v>21772</v>
      </c>
      <c r="BF114" s="2">
        <f t="shared" si="50"/>
        <v>7864</v>
      </c>
      <c r="BG114" s="2">
        <f t="shared" si="51"/>
        <v>395</v>
      </c>
      <c r="BH114" s="2">
        <f t="shared" si="52"/>
        <v>105</v>
      </c>
      <c r="BI114" s="2">
        <f t="shared" si="53"/>
        <v>8364</v>
      </c>
      <c r="BJ114" s="2">
        <f t="shared" si="54"/>
        <v>912</v>
      </c>
      <c r="BK114" s="2">
        <f t="shared" si="55"/>
        <v>2169</v>
      </c>
      <c r="BL114" s="2">
        <f t="shared" si="56"/>
        <v>340666</v>
      </c>
      <c r="BM114" s="2">
        <f t="shared" si="82"/>
        <v>226</v>
      </c>
      <c r="BN114">
        <f ca="1">SUM(OFFSET($B114,-($B114-1),MATCH(BN$6,$7:$7,)-1,1,1):OFFSET($B114,0,MATCH(BN$6,$7:$7,)-1,1,1))</f>
        <v>61219</v>
      </c>
      <c r="BO114">
        <f ca="1">SUM(OFFSET($B114,-($B114-1),MATCH(BO$6,$7:$7,)-1,1,1):OFFSET($B114,0,MATCH(BO$6,$7:$7,)-1,1,1))</f>
        <v>5544</v>
      </c>
      <c r="BP114">
        <f ca="1">SUM(OFFSET($B114,-($B114-1),MATCH(BP$6,$7:$7,)-1,1,1):OFFSET($B114,0,MATCH(BP$6,$7:$7,)-1,1,1))</f>
        <v>101274</v>
      </c>
      <c r="BQ114">
        <f ca="1">SUM(OFFSET($B114,-($B114-1),MATCH(BQ$6,$7:$7,)-1,1,1):OFFSET($B114,0,MATCH(BQ$6,$7:$7,)-1,1,1))</f>
        <v>3687</v>
      </c>
      <c r="BR114">
        <f ca="1">SUM(OFFSET($B114,-($B114-1),MATCH(BR$6,$7:$7,)-1,1,1):OFFSET($B114,0,MATCH(BR$6,$7:$7,)-1,1,1))</f>
        <v>209</v>
      </c>
      <c r="BS114">
        <f ca="1">SUM(OFFSET($B114,-($B114-1),MATCH(BS$6,$7:$7,)-1,1,1):OFFSET($B114,0,MATCH(BS$6,$7:$7,)-1,1,1))</f>
        <v>2842</v>
      </c>
      <c r="BT114">
        <f ca="1">SUM(OFFSET($B114,-($B114-1),MATCH(BT$6,$7:$7,)-1,1,1):OFFSET($B114,0,MATCH(BT$6,$7:$7,)-1,1,1))</f>
        <v>2179</v>
      </c>
      <c r="BU114">
        <f ca="1">SUM(OFFSET($B114,-($B114-1),MATCH(BU$6,$7:$7,)-1,1,1):OFFSET($B114,0,MATCH(BU$6,$7:$7,)-1,1,1))</f>
        <v>1484</v>
      </c>
      <c r="BV114">
        <f ca="1">SUM(OFFSET($B114,-($B114-1),MATCH(BV$6,$7:$7,)-1,1,1):OFFSET($B114,0,MATCH(BV$6,$7:$7,)-1,1,1))</f>
        <v>530</v>
      </c>
      <c r="BW114">
        <f ca="1">SUM(OFFSET($B114,-($B114-1),MATCH(BW$6,$7:$7,)-1,1,1):OFFSET($B114,0,MATCH(BW$6,$7:$7,)-1,1,1))</f>
        <v>4193</v>
      </c>
      <c r="BX114">
        <f ca="1">SUM(OFFSET($B114,-($B114-1),MATCH(BX$6,$7:$7,)-1,1,1):OFFSET($B114,0,MATCH(BX$6,$7:$7,)-1,1,1))</f>
        <v>5829</v>
      </c>
      <c r="BY114">
        <f ca="1">SUM(OFFSET($B114,-($B114-1),MATCH(BY$6,$7:$7,)-1,1,1):OFFSET($B114,0,MATCH(BY$6,$7:$7,)-1,1,1))</f>
        <v>553</v>
      </c>
      <c r="BZ114">
        <f ca="1">SUM(OFFSET($B114,-($B114-1),MATCH(BZ$6,$7:$7,)-1,1,1):OFFSET($B114,0,MATCH(BZ$6,$7:$7,)-1,1,1))</f>
        <v>6382</v>
      </c>
      <c r="CA114">
        <f ca="1">SUM(OFFSET($B114,-($B114-1),MATCH(CA$6,$7:$7,)-1,1,1):OFFSET($B114,0,MATCH(CA$6,$7:$7,)-1,1,1))</f>
        <v>2842</v>
      </c>
      <c r="CB114">
        <f ca="1">SUM(OFFSET($B114,-($B114-1),MATCH(CB$6,$7:$7,)-1,1,1):OFFSET($B114,0,MATCH(CB$6,$7:$7,)-1,1,1))</f>
        <v>67</v>
      </c>
      <c r="CC114">
        <f ca="1">SUM(OFFSET($B114,-($B114-1),MATCH(CC$6,$7:$7,)-1,1,1):OFFSET($B114,0,MATCH(CC$6,$7:$7,)-1,1,1))</f>
        <v>38</v>
      </c>
      <c r="CD114">
        <f ca="1">SUM(OFFSET($B114,-($B114-1),MATCH(CD$6,$7:$7,)-1,1,1):OFFSET($B114,0,MATCH(CD$6,$7:$7,)-1,1,1))</f>
        <v>2947</v>
      </c>
      <c r="CE114">
        <f ca="1">SUM(OFFSET($B114,-($B114-1),MATCH(CE$6,$7:$7,)-1,1,1):OFFSET($B114,0,MATCH(CE$6,$7:$7,)-1,1,1))</f>
        <v>462</v>
      </c>
      <c r="CF114">
        <f ca="1">SUM(OFFSET($B114,-($B114-1),MATCH(CF$6,$7:$7,)-1,1,1):OFFSET($B114,0,MATCH(CF$6,$7:$7,)-1,1,1))</f>
        <v>938</v>
      </c>
      <c r="CG114">
        <f ca="1">SUM(OFFSET($B114,-($B114-1),MATCH(CG$6,$7:$7,)-1,1,1):OFFSET($B114,0,MATCH(CG$6,$7:$7,)-1,1,1))</f>
        <v>162990</v>
      </c>
      <c r="CH114">
        <f ca="1">SUM(OFFSET($B114,-($B114-1),MATCH(CH$6,$7:$7,)-1,1,1):OFFSET($B114,0,MATCH(CH$6,$7:$7,)-1,1,1))</f>
        <v>866</v>
      </c>
      <c r="CI114">
        <f ca="1">SUM(OFFSET($B114,-($B114-1),MATCH(CI$6,$7:$7,)-1,1,1):OFFSET($B114,0,MATCH(CI$6,$7:$7,)-1,1,1))</f>
        <v>54900</v>
      </c>
      <c r="CJ114">
        <f>'[2]Tab L Summary'!$B33</f>
        <v>3776</v>
      </c>
      <c r="CK114">
        <f>'[2]Tab L Summary'!$D33</f>
        <v>2992</v>
      </c>
      <c r="CL114">
        <f>'[2]Tab L Summary'!$F33</f>
        <v>6144</v>
      </c>
      <c r="CM114">
        <f>'[2]Tab L Summary'!$H33</f>
        <v>160</v>
      </c>
      <c r="CN114">
        <f>'[2]Tab L Summary'!$J33</f>
        <v>816</v>
      </c>
      <c r="CO114" s="2">
        <f t="shared" si="71"/>
        <v>38048</v>
      </c>
      <c r="CP114" s="2">
        <f t="shared" si="72"/>
        <v>44096</v>
      </c>
      <c r="CQ114" s="2">
        <f t="shared" si="73"/>
        <v>89408</v>
      </c>
      <c r="CR114" s="2">
        <f t="shared" si="74"/>
        <v>2400</v>
      </c>
      <c r="CS114" s="2">
        <f t="shared" si="75"/>
        <v>10336</v>
      </c>
      <c r="CT114">
        <f ca="1">SUM(OFFSET($B114,-($B114-1),MATCH(CT$6,$7:$7,)-1,1,1):OFFSET($B114,0,MATCH(CT$6,$7:$7,)-1,1,1))</f>
        <v>15568</v>
      </c>
      <c r="CU114">
        <f ca="1">SUM(OFFSET($B114,-($B114-1),MATCH(CU$6,$7:$7,)-1,1,1):OFFSET($B114,0,MATCH(CU$6,$7:$7,)-1,1,1))</f>
        <v>36112</v>
      </c>
      <c r="CV114">
        <f ca="1">SUM(OFFSET($B114,-($B114-1),MATCH(CV$6,$7:$7,)-1,1,1):OFFSET($B114,0,MATCH(CV$6,$7:$7,)-1,1,1))</f>
        <v>944</v>
      </c>
      <c r="CW114">
        <f ca="1">SUM(OFFSET($B114,-($B114-1),MATCH(CW$6,$7:$7,)-1,1,1):OFFSET($B114,0,MATCH(CW$6,$7:$7,)-1,1,1))</f>
        <v>4480</v>
      </c>
      <c r="CX114">
        <f ca="1">SUM(OFFSET($B114,-($B114-1),MATCH(CX$6,$7:$7,)-1,1,1):OFFSET($B114,0,MATCH(CX$6,$7:$7,)-1,1,1))</f>
        <v>222192</v>
      </c>
    </row>
    <row r="115" spans="2:102">
      <c r="B115" s="38">
        <f t="shared" si="83"/>
        <v>7</v>
      </c>
      <c r="C115" s="37">
        <v>41913</v>
      </c>
      <c r="D115" s="156">
        <f>'[2]Summary Passenger'!$B37</f>
        <v>70400</v>
      </c>
      <c r="E115" s="155">
        <f>'[2]Summary Passenger'!$F37</f>
        <v>472</v>
      </c>
      <c r="F115" s="155">
        <f>'[2]Summary Passenger'!$J37</f>
        <v>80240</v>
      </c>
      <c r="G115" s="155">
        <f t="shared" si="76"/>
        <v>765476</v>
      </c>
      <c r="H115" s="155">
        <f t="shared" si="84"/>
        <v>5617</v>
      </c>
      <c r="I115" s="155">
        <f t="shared" si="81"/>
        <v>957686</v>
      </c>
      <c r="J115" s="155">
        <f ca="1">SUM(OFFSET($B115,-($B115-1),MATCH(J$6,$7:$7,)-1,1,1):OFFSET($B115,0,MATCH(J$6,$7:$7,)-1,1,1))</f>
        <v>3178</v>
      </c>
      <c r="K115" s="155">
        <f ca="1">SUM(OFFSET($B115,-($B115-1),MATCH(K$6,$7:$7,)-1,1,1):OFFSET($B115,0,MATCH(K$6,$7:$7,)-1,1,1))</f>
        <v>540560</v>
      </c>
      <c r="L115" s="155">
        <f ca="1">SUM(OFFSET($B115,-($B115-1),MATCH(L$6,$7:$7,)-1,1,1):OFFSET($B115,0,MATCH(L$6,$7:$7,)-1,1,1))</f>
        <v>5317853</v>
      </c>
      <c r="M115" s="31">
        <f>'[2]Summary Passenger'!$D37</f>
        <v>422682</v>
      </c>
      <c r="N115" s="41">
        <f>'[2]Summary Passenger'!$H37</f>
        <v>6898</v>
      </c>
      <c r="O115" s="41">
        <f>'[2]Summary Passenger'!$L37</f>
        <v>538021</v>
      </c>
      <c r="P115">
        <f t="shared" si="78"/>
        <v>4643389</v>
      </c>
      <c r="Q115">
        <f t="shared" si="79"/>
        <v>78816</v>
      </c>
      <c r="R115">
        <f t="shared" si="80"/>
        <v>5919007</v>
      </c>
      <c r="S115">
        <f ca="1">SUM(OFFSET($B115,-($B115-1),MATCH(S$6,$7:$7,)-1,1,1):OFFSET($B115,0,MATCH(S$6,$7:$7,)-1,1,1))</f>
        <v>45289</v>
      </c>
      <c r="T115">
        <f ca="1">SUM(OFFSET($B115,-($B115-1),MATCH(T$6,$7:$7,)-1,1,1):OFFSET($B115,0,MATCH(T$6,$7:$7,)-1,1,1))</f>
        <v>3533662</v>
      </c>
      <c r="U115">
        <f ca="1">SUM(OFFSET($B115,-($B115-1),MATCH(U$6,$7:$7,)-1,1,1):OFFSET($B115,0,MATCH(U$6,$7:$7,)-1,1,1))</f>
        <v>32425836</v>
      </c>
      <c r="V115" s="31">
        <f>'[2]Tab K Summary'!$B34</f>
        <v>775</v>
      </c>
      <c r="W115" s="41">
        <f>'[2]Tab K Summary'!$D34</f>
        <v>10922</v>
      </c>
      <c r="X115" s="41">
        <f>'[2]Tab K Summary'!$F34</f>
        <v>1417</v>
      </c>
      <c r="Y115" s="41">
        <f>'[2]Tab K Summary'!$H34</f>
        <v>22016</v>
      </c>
      <c r="Z115" s="41">
        <f>'[2]Tab K Summary'!$J34</f>
        <v>818</v>
      </c>
      <c r="AA115" s="41">
        <f>'[2]Tab K Summary'!$L34</f>
        <v>38</v>
      </c>
      <c r="AB115" s="41">
        <f>'[2]Tab K Summary'!$N34</f>
        <v>949</v>
      </c>
      <c r="AC115">
        <v>462</v>
      </c>
      <c r="AD115">
        <v>255</v>
      </c>
      <c r="AE115">
        <v>67</v>
      </c>
      <c r="AF115">
        <v>784</v>
      </c>
      <c r="AG115" s="41">
        <v>1600</v>
      </c>
      <c r="AH115">
        <v>144</v>
      </c>
      <c r="AI115" s="41">
        <v>1744</v>
      </c>
      <c r="AJ115">
        <v>964</v>
      </c>
      <c r="AK115">
        <v>33</v>
      </c>
      <c r="AL115">
        <v>0</v>
      </c>
      <c r="AM115">
        <v>997</v>
      </c>
      <c r="AN115">
        <v>88</v>
      </c>
      <c r="AO115">
        <v>171</v>
      </c>
      <c r="AP115" s="41">
        <v>32995</v>
      </c>
      <c r="AQ115" s="41">
        <v>113</v>
      </c>
      <c r="AR115" s="2">
        <f t="shared" si="85"/>
        <v>9552</v>
      </c>
      <c r="AS115" s="2">
        <f t="shared" si="86"/>
        <v>141308</v>
      </c>
      <c r="AT115" s="2">
        <f t="shared" si="87"/>
        <v>19285</v>
      </c>
      <c r="AU115" s="2">
        <f t="shared" si="88"/>
        <v>200544</v>
      </c>
      <c r="AV115" s="2">
        <f t="shared" si="89"/>
        <v>9888</v>
      </c>
      <c r="AW115" s="2">
        <f t="shared" si="90"/>
        <v>330</v>
      </c>
      <c r="AX115" s="2">
        <f t="shared" si="91"/>
        <v>8419</v>
      </c>
      <c r="AY115" s="2">
        <f t="shared" si="43"/>
        <v>5455</v>
      </c>
      <c r="AZ115" s="2">
        <f t="shared" si="44"/>
        <v>3675</v>
      </c>
      <c r="BA115" s="2">
        <f t="shared" si="45"/>
        <v>1083</v>
      </c>
      <c r="BB115" s="2">
        <f t="shared" si="46"/>
        <v>10213</v>
      </c>
      <c r="BC115" s="2">
        <f t="shared" si="47"/>
        <v>20633</v>
      </c>
      <c r="BD115" s="2">
        <f t="shared" si="48"/>
        <v>1733</v>
      </c>
      <c r="BE115" s="2">
        <f t="shared" si="49"/>
        <v>22366</v>
      </c>
      <c r="BF115" s="2">
        <f t="shared" si="50"/>
        <v>8320</v>
      </c>
      <c r="BG115" s="2">
        <f t="shared" si="51"/>
        <v>395</v>
      </c>
      <c r="BH115" s="2">
        <f t="shared" si="52"/>
        <v>105</v>
      </c>
      <c r="BI115" s="2">
        <f t="shared" si="53"/>
        <v>8820</v>
      </c>
      <c r="BJ115" s="2">
        <f t="shared" si="54"/>
        <v>965</v>
      </c>
      <c r="BK115" s="2">
        <f t="shared" si="55"/>
        <v>2223</v>
      </c>
      <c r="BL115" s="2">
        <f t="shared" si="56"/>
        <v>342670</v>
      </c>
      <c r="BM115" s="2">
        <f t="shared" si="82"/>
        <v>113</v>
      </c>
      <c r="BN115">
        <f ca="1">SUM(OFFSET($B115,-($B115-1),MATCH(BN$6,$7:$7,)-1,1,1):OFFSET($B115,0,MATCH(BN$6,$7:$7,)-1,1,1))</f>
        <v>72141</v>
      </c>
      <c r="BO115">
        <f ca="1">SUM(OFFSET($B115,-($B115-1),MATCH(BO$6,$7:$7,)-1,1,1):OFFSET($B115,0,MATCH(BO$6,$7:$7,)-1,1,1))</f>
        <v>6961</v>
      </c>
      <c r="BP115">
        <f ca="1">SUM(OFFSET($B115,-($B115-1),MATCH(BP$6,$7:$7,)-1,1,1):OFFSET($B115,0,MATCH(BP$6,$7:$7,)-1,1,1))</f>
        <v>123290</v>
      </c>
      <c r="BQ115">
        <f ca="1">SUM(OFFSET($B115,-($B115-1),MATCH(BQ$6,$7:$7,)-1,1,1):OFFSET($B115,0,MATCH(BQ$6,$7:$7,)-1,1,1))</f>
        <v>4505</v>
      </c>
      <c r="BR115">
        <f ca="1">SUM(OFFSET($B115,-($B115-1),MATCH(BR$6,$7:$7,)-1,1,1):OFFSET($B115,0,MATCH(BR$6,$7:$7,)-1,1,1))</f>
        <v>247</v>
      </c>
      <c r="BS115">
        <f ca="1">SUM(OFFSET($B115,-($B115-1),MATCH(BS$6,$7:$7,)-1,1,1):OFFSET($B115,0,MATCH(BS$6,$7:$7,)-1,1,1))</f>
        <v>3791</v>
      </c>
      <c r="BT115">
        <f ca="1">SUM(OFFSET($B115,-($B115-1),MATCH(BT$6,$7:$7,)-1,1,1):OFFSET($B115,0,MATCH(BT$6,$7:$7,)-1,1,1))</f>
        <v>2641</v>
      </c>
      <c r="BU115">
        <f ca="1">SUM(OFFSET($B115,-($B115-1),MATCH(BU$6,$7:$7,)-1,1,1):OFFSET($B115,0,MATCH(BU$6,$7:$7,)-1,1,1))</f>
        <v>1739</v>
      </c>
      <c r="BV115">
        <f ca="1">SUM(OFFSET($B115,-($B115-1),MATCH(BV$6,$7:$7,)-1,1,1):OFFSET($B115,0,MATCH(BV$6,$7:$7,)-1,1,1))</f>
        <v>597</v>
      </c>
      <c r="BW115">
        <f ca="1">SUM(OFFSET($B115,-($B115-1),MATCH(BW$6,$7:$7,)-1,1,1):OFFSET($B115,0,MATCH(BW$6,$7:$7,)-1,1,1))</f>
        <v>4977</v>
      </c>
      <c r="BX115">
        <f ca="1">SUM(OFFSET($B115,-($B115-1),MATCH(BX$6,$7:$7,)-1,1,1):OFFSET($B115,0,MATCH(BX$6,$7:$7,)-1,1,1))</f>
        <v>7429</v>
      </c>
      <c r="BY115">
        <f ca="1">SUM(OFFSET($B115,-($B115-1),MATCH(BY$6,$7:$7,)-1,1,1):OFFSET($B115,0,MATCH(BY$6,$7:$7,)-1,1,1))</f>
        <v>697</v>
      </c>
      <c r="BZ115">
        <f ca="1">SUM(OFFSET($B115,-($B115-1),MATCH(BZ$6,$7:$7,)-1,1,1):OFFSET($B115,0,MATCH(BZ$6,$7:$7,)-1,1,1))</f>
        <v>8126</v>
      </c>
      <c r="CA115">
        <f ca="1">SUM(OFFSET($B115,-($B115-1),MATCH(CA$6,$7:$7,)-1,1,1):OFFSET($B115,0,MATCH(CA$6,$7:$7,)-1,1,1))</f>
        <v>3806</v>
      </c>
      <c r="CB115">
        <f ca="1">SUM(OFFSET($B115,-($B115-1),MATCH(CB$6,$7:$7,)-1,1,1):OFFSET($B115,0,MATCH(CB$6,$7:$7,)-1,1,1))</f>
        <v>100</v>
      </c>
      <c r="CC115">
        <f ca="1">SUM(OFFSET($B115,-($B115-1),MATCH(CC$6,$7:$7,)-1,1,1):OFFSET($B115,0,MATCH(CC$6,$7:$7,)-1,1,1))</f>
        <v>38</v>
      </c>
      <c r="CD115">
        <f ca="1">SUM(OFFSET($B115,-($B115-1),MATCH(CD$6,$7:$7,)-1,1,1):OFFSET($B115,0,MATCH(CD$6,$7:$7,)-1,1,1))</f>
        <v>3944</v>
      </c>
      <c r="CE115">
        <f ca="1">SUM(OFFSET($B115,-($B115-1),MATCH(CE$6,$7:$7,)-1,1,1):OFFSET($B115,0,MATCH(CE$6,$7:$7,)-1,1,1))</f>
        <v>550</v>
      </c>
      <c r="CF115">
        <f ca="1">SUM(OFFSET($B115,-($B115-1),MATCH(CF$6,$7:$7,)-1,1,1):OFFSET($B115,0,MATCH(CF$6,$7:$7,)-1,1,1))</f>
        <v>1109</v>
      </c>
      <c r="CG115">
        <f ca="1">SUM(OFFSET($B115,-($B115-1),MATCH(CG$6,$7:$7,)-1,1,1):OFFSET($B115,0,MATCH(CG$6,$7:$7,)-1,1,1))</f>
        <v>195985</v>
      </c>
      <c r="CH115">
        <f ca="1">SUM(OFFSET($B115,-($B115-1),MATCH(CH$6,$7:$7,)-1,1,1):OFFSET($B115,0,MATCH(CH$6,$7:$7,)-1,1,1))</f>
        <v>979</v>
      </c>
      <c r="CI115">
        <f ca="1">SUM(OFFSET($B115,-($B115-1),MATCH(CI$6,$7:$7,)-1,1,1):OFFSET($B115,0,MATCH(CI$6,$7:$7,)-1,1,1))</f>
        <v>64452</v>
      </c>
      <c r="CJ115">
        <f>'[2]Tab L Summary'!$B34</f>
        <v>3120</v>
      </c>
      <c r="CK115">
        <f>'[2]Tab L Summary'!$D34</f>
        <v>3680</v>
      </c>
      <c r="CL115">
        <f>'[2]Tab L Summary'!$F34</f>
        <v>6592</v>
      </c>
      <c r="CM115">
        <f>'[2]Tab L Summary'!$H34</f>
        <v>112</v>
      </c>
      <c r="CN115">
        <f>'[2]Tab L Summary'!$J34</f>
        <v>1056</v>
      </c>
      <c r="CO115" s="2">
        <f t="shared" si="71"/>
        <v>38544</v>
      </c>
      <c r="CP115" s="2">
        <f t="shared" si="72"/>
        <v>45040</v>
      </c>
      <c r="CQ115" s="2">
        <f t="shared" si="73"/>
        <v>89424</v>
      </c>
      <c r="CR115" s="2">
        <f t="shared" si="74"/>
        <v>2240</v>
      </c>
      <c r="CS115" s="2">
        <f t="shared" si="75"/>
        <v>10784</v>
      </c>
      <c r="CT115">
        <f ca="1">SUM(OFFSET($B115,-($B115-1),MATCH(CT$6,$7:$7,)-1,1,1):OFFSET($B115,0,MATCH(CT$6,$7:$7,)-1,1,1))</f>
        <v>19248</v>
      </c>
      <c r="CU115">
        <f ca="1">SUM(OFFSET($B115,-($B115-1),MATCH(CU$6,$7:$7,)-1,1,1):OFFSET($B115,0,MATCH(CU$6,$7:$7,)-1,1,1))</f>
        <v>42704</v>
      </c>
      <c r="CV115">
        <f ca="1">SUM(OFFSET($B115,-($B115-1),MATCH(CV$6,$7:$7,)-1,1,1):OFFSET($B115,0,MATCH(CV$6,$7:$7,)-1,1,1))</f>
        <v>1056</v>
      </c>
      <c r="CW115">
        <f ca="1">SUM(OFFSET($B115,-($B115-1),MATCH(CW$6,$7:$7,)-1,1,1):OFFSET($B115,0,MATCH(CW$6,$7:$7,)-1,1,1))</f>
        <v>5536</v>
      </c>
      <c r="CX115">
        <f ca="1">SUM(OFFSET($B115,-($B115-1),MATCH(CX$6,$7:$7,)-1,1,1):OFFSET($B115,0,MATCH(CX$6,$7:$7,)-1,1,1))</f>
        <v>260736</v>
      </c>
    </row>
    <row r="116" spans="2:102">
      <c r="B116" s="38">
        <f t="shared" si="83"/>
        <v>8</v>
      </c>
      <c r="C116" s="37">
        <v>41944</v>
      </c>
      <c r="D116" s="156">
        <f>'[2]Summary Passenger'!$B38</f>
        <v>65054</v>
      </c>
      <c r="E116" s="155">
        <f>'[2]Summary Passenger'!$F38</f>
        <v>441</v>
      </c>
      <c r="F116" s="155">
        <f>'[2]Summary Passenger'!$J38</f>
        <v>74896</v>
      </c>
      <c r="G116" s="155">
        <f t="shared" si="76"/>
        <v>766295</v>
      </c>
      <c r="H116" s="155">
        <f t="shared" si="84"/>
        <v>5584</v>
      </c>
      <c r="I116" s="155">
        <f t="shared" si="81"/>
        <v>951558</v>
      </c>
      <c r="J116" s="155">
        <f ca="1">SUM(OFFSET($B116,-($B116-1),MATCH(J$6,$7:$7,)-1,1,1):OFFSET($B116,0,MATCH(J$6,$7:$7,)-1,1,1))</f>
        <v>3619</v>
      </c>
      <c r="K116" s="155">
        <f ca="1">SUM(OFFSET($B116,-($B116-1),MATCH(K$6,$7:$7,)-1,1,1):OFFSET($B116,0,MATCH(K$6,$7:$7,)-1,1,1))</f>
        <v>615456</v>
      </c>
      <c r="L116" s="155">
        <f ca="1">SUM(OFFSET($B116,-($B116-1),MATCH(L$6,$7:$7,)-1,1,1):OFFSET($B116,0,MATCH(L$6,$7:$7,)-1,1,1))</f>
        <v>6084148</v>
      </c>
      <c r="M116" s="31">
        <f>'[2]Summary Passenger'!$D38</f>
        <v>403561</v>
      </c>
      <c r="N116" s="41">
        <f>'[2]Summary Passenger'!$H38</f>
        <v>6648</v>
      </c>
      <c r="O116" s="41">
        <f>'[2]Summary Passenger'!$L38</f>
        <v>511847</v>
      </c>
      <c r="P116">
        <f t="shared" si="78"/>
        <v>4652183</v>
      </c>
      <c r="Q116">
        <f t="shared" si="79"/>
        <v>78559</v>
      </c>
      <c r="R116">
        <f t="shared" si="80"/>
        <v>5934794</v>
      </c>
      <c r="S116">
        <f ca="1">SUM(OFFSET($B116,-($B116-1),MATCH(S$6,$7:$7,)-1,1,1):OFFSET($B116,0,MATCH(S$6,$7:$7,)-1,1,1))</f>
        <v>51937</v>
      </c>
      <c r="T116">
        <f ca="1">SUM(OFFSET($B116,-($B116-1),MATCH(T$6,$7:$7,)-1,1,1):OFFSET($B116,0,MATCH(T$6,$7:$7,)-1,1,1))</f>
        <v>4045509</v>
      </c>
      <c r="U116">
        <f ca="1">SUM(OFFSET($B116,-($B116-1),MATCH(U$6,$7:$7,)-1,1,1):OFFSET($B116,0,MATCH(U$6,$7:$7,)-1,1,1))</f>
        <v>37078019</v>
      </c>
      <c r="V116" s="31">
        <f>'[2]Tab K Summary'!$B35</f>
        <v>1193</v>
      </c>
      <c r="W116" s="41">
        <f>'[2]Tab K Summary'!$D35</f>
        <v>11325</v>
      </c>
      <c r="X116" s="41">
        <f>'[2]Tab K Summary'!$F35</f>
        <v>1864</v>
      </c>
      <c r="Y116" s="41">
        <f>'[2]Tab K Summary'!$H35</f>
        <v>17424</v>
      </c>
      <c r="Z116" s="41">
        <f>'[2]Tab K Summary'!$J35</f>
        <v>1082</v>
      </c>
      <c r="AA116" s="41">
        <f>'[2]Tab K Summary'!$L35</f>
        <v>0</v>
      </c>
      <c r="AB116" s="41">
        <f>'[2]Tab K Summary'!$N35</f>
        <v>1012</v>
      </c>
      <c r="AC116">
        <v>966</v>
      </c>
      <c r="AD116">
        <v>298</v>
      </c>
      <c r="AE116">
        <v>128</v>
      </c>
      <c r="AF116" s="41">
        <v>1392</v>
      </c>
      <c r="AG116" s="41">
        <v>1933</v>
      </c>
      <c r="AH116">
        <v>234</v>
      </c>
      <c r="AI116" s="41">
        <v>2167</v>
      </c>
      <c r="AJ116">
        <v>964</v>
      </c>
      <c r="AK116">
        <v>48</v>
      </c>
      <c r="AL116">
        <v>2</v>
      </c>
      <c r="AM116" s="41">
        <v>1014</v>
      </c>
      <c r="AN116">
        <v>88</v>
      </c>
      <c r="AO116">
        <v>229</v>
      </c>
      <c r="AP116" s="41">
        <v>28782</v>
      </c>
      <c r="AQ116" s="41">
        <v>294</v>
      </c>
      <c r="AR116" s="2">
        <f t="shared" si="85"/>
        <v>10014</v>
      </c>
      <c r="AS116" s="2">
        <f t="shared" si="86"/>
        <v>140008</v>
      </c>
      <c r="AT116" s="2">
        <f t="shared" si="87"/>
        <v>19441</v>
      </c>
      <c r="AU116" s="2">
        <f t="shared" si="88"/>
        <v>201348</v>
      </c>
      <c r="AV116" s="2">
        <f t="shared" si="89"/>
        <v>9810</v>
      </c>
      <c r="AW116" s="2">
        <f t="shared" si="90"/>
        <v>329</v>
      </c>
      <c r="AX116" s="2">
        <f t="shared" si="91"/>
        <v>8474</v>
      </c>
      <c r="AY116" s="2">
        <f t="shared" si="43"/>
        <v>5959</v>
      </c>
      <c r="AZ116" s="2">
        <f t="shared" si="44"/>
        <v>3688</v>
      </c>
      <c r="BA116" s="2">
        <f t="shared" si="45"/>
        <v>1156</v>
      </c>
      <c r="BB116" s="2">
        <f t="shared" si="46"/>
        <v>10803</v>
      </c>
      <c r="BC116" s="2">
        <f t="shared" si="47"/>
        <v>20680</v>
      </c>
      <c r="BD116" s="2">
        <f t="shared" si="48"/>
        <v>1759</v>
      </c>
      <c r="BE116" s="2">
        <f t="shared" si="49"/>
        <v>22439</v>
      </c>
      <c r="BF116" s="2">
        <f t="shared" si="50"/>
        <v>8359</v>
      </c>
      <c r="BG116" s="2">
        <f t="shared" si="51"/>
        <v>395</v>
      </c>
      <c r="BH116" s="2">
        <f t="shared" si="52"/>
        <v>75</v>
      </c>
      <c r="BI116" s="2">
        <f t="shared" si="53"/>
        <v>8829</v>
      </c>
      <c r="BJ116" s="2">
        <f t="shared" si="54"/>
        <v>995</v>
      </c>
      <c r="BK116" s="2">
        <f t="shared" si="55"/>
        <v>2190</v>
      </c>
      <c r="BL116" s="2">
        <f t="shared" si="56"/>
        <v>342158</v>
      </c>
      <c r="BM116" s="2">
        <f t="shared" si="82"/>
        <v>294</v>
      </c>
      <c r="BN116">
        <f ca="1">SUM(OFFSET($B116,-($B116-1),MATCH(BN$6,$7:$7,)-1,1,1):OFFSET($B116,0,MATCH(BN$6,$7:$7,)-1,1,1))</f>
        <v>83466</v>
      </c>
      <c r="BO116">
        <f ca="1">SUM(OFFSET($B116,-($B116-1),MATCH(BO$6,$7:$7,)-1,1,1):OFFSET($B116,0,MATCH(BO$6,$7:$7,)-1,1,1))</f>
        <v>8825</v>
      </c>
      <c r="BP116">
        <f ca="1">SUM(OFFSET($B116,-($B116-1),MATCH(BP$6,$7:$7,)-1,1,1):OFFSET($B116,0,MATCH(BP$6,$7:$7,)-1,1,1))</f>
        <v>140714</v>
      </c>
      <c r="BQ116">
        <f ca="1">SUM(OFFSET($B116,-($B116-1),MATCH(BQ$6,$7:$7,)-1,1,1):OFFSET($B116,0,MATCH(BQ$6,$7:$7,)-1,1,1))</f>
        <v>5587</v>
      </c>
      <c r="BR116">
        <f ca="1">SUM(OFFSET($B116,-($B116-1),MATCH(BR$6,$7:$7,)-1,1,1):OFFSET($B116,0,MATCH(BR$6,$7:$7,)-1,1,1))</f>
        <v>247</v>
      </c>
      <c r="BS116">
        <f ca="1">SUM(OFFSET($B116,-($B116-1),MATCH(BS$6,$7:$7,)-1,1,1):OFFSET($B116,0,MATCH(BS$6,$7:$7,)-1,1,1))</f>
        <v>4803</v>
      </c>
      <c r="BT116">
        <f ca="1">SUM(OFFSET($B116,-($B116-1),MATCH(BT$6,$7:$7,)-1,1,1):OFFSET($B116,0,MATCH(BT$6,$7:$7,)-1,1,1))</f>
        <v>3607</v>
      </c>
      <c r="BU116">
        <f ca="1">SUM(OFFSET($B116,-($B116-1),MATCH(BU$6,$7:$7,)-1,1,1):OFFSET($B116,0,MATCH(BU$6,$7:$7,)-1,1,1))</f>
        <v>2037</v>
      </c>
      <c r="BV116">
        <f ca="1">SUM(OFFSET($B116,-($B116-1),MATCH(BV$6,$7:$7,)-1,1,1):OFFSET($B116,0,MATCH(BV$6,$7:$7,)-1,1,1))</f>
        <v>725</v>
      </c>
      <c r="BW116">
        <f ca="1">SUM(OFFSET($B116,-($B116-1),MATCH(BW$6,$7:$7,)-1,1,1):OFFSET($B116,0,MATCH(BW$6,$7:$7,)-1,1,1))</f>
        <v>6369</v>
      </c>
      <c r="BX116">
        <f ca="1">SUM(OFFSET($B116,-($B116-1),MATCH(BX$6,$7:$7,)-1,1,1):OFFSET($B116,0,MATCH(BX$6,$7:$7,)-1,1,1))</f>
        <v>9362</v>
      </c>
      <c r="BY116">
        <f ca="1">SUM(OFFSET($B116,-($B116-1),MATCH(BY$6,$7:$7,)-1,1,1):OFFSET($B116,0,MATCH(BY$6,$7:$7,)-1,1,1))</f>
        <v>931</v>
      </c>
      <c r="BZ116">
        <f ca="1">SUM(OFFSET($B116,-($B116-1),MATCH(BZ$6,$7:$7,)-1,1,1):OFFSET($B116,0,MATCH(BZ$6,$7:$7,)-1,1,1))</f>
        <v>10293</v>
      </c>
      <c r="CA116">
        <f ca="1">SUM(OFFSET($B116,-($B116-1),MATCH(CA$6,$7:$7,)-1,1,1):OFFSET($B116,0,MATCH(CA$6,$7:$7,)-1,1,1))</f>
        <v>4770</v>
      </c>
      <c r="CB116">
        <f ca="1">SUM(OFFSET($B116,-($B116-1),MATCH(CB$6,$7:$7,)-1,1,1):OFFSET($B116,0,MATCH(CB$6,$7:$7,)-1,1,1))</f>
        <v>148</v>
      </c>
      <c r="CC116">
        <f ca="1">SUM(OFFSET($B116,-($B116-1),MATCH(CC$6,$7:$7,)-1,1,1):OFFSET($B116,0,MATCH(CC$6,$7:$7,)-1,1,1))</f>
        <v>40</v>
      </c>
      <c r="CD116">
        <f ca="1">SUM(OFFSET($B116,-($B116-1),MATCH(CD$6,$7:$7,)-1,1,1):OFFSET($B116,0,MATCH(CD$6,$7:$7,)-1,1,1))</f>
        <v>4958</v>
      </c>
      <c r="CE116">
        <f ca="1">SUM(OFFSET($B116,-($B116-1),MATCH(CE$6,$7:$7,)-1,1,1):OFFSET($B116,0,MATCH(CE$6,$7:$7,)-1,1,1))</f>
        <v>638</v>
      </c>
      <c r="CF116">
        <f ca="1">SUM(OFFSET($B116,-($B116-1),MATCH(CF$6,$7:$7,)-1,1,1):OFFSET($B116,0,MATCH(CF$6,$7:$7,)-1,1,1))</f>
        <v>1338</v>
      </c>
      <c r="CG116">
        <f ca="1">SUM(OFFSET($B116,-($B116-1),MATCH(CG$6,$7:$7,)-1,1,1):OFFSET($B116,0,MATCH(CG$6,$7:$7,)-1,1,1))</f>
        <v>224767</v>
      </c>
      <c r="CH116">
        <f ca="1">SUM(OFFSET($B116,-($B116-1),MATCH(CH$6,$7:$7,)-1,1,1):OFFSET($B116,0,MATCH(CH$6,$7:$7,)-1,1,1))</f>
        <v>1273</v>
      </c>
      <c r="CI116">
        <f ca="1">SUM(OFFSET($B116,-($B116-1),MATCH(CI$6,$7:$7,)-1,1,1):OFFSET($B116,0,MATCH(CI$6,$7:$7,)-1,1,1))</f>
        <v>74466</v>
      </c>
      <c r="CJ116">
        <f>'[2]Tab L Summary'!$B35</f>
        <v>4192</v>
      </c>
      <c r="CK116">
        <f>'[2]Tab L Summary'!$D35</f>
        <v>3568</v>
      </c>
      <c r="CL116">
        <f>'[2]Tab L Summary'!$F35</f>
        <v>7216</v>
      </c>
      <c r="CM116">
        <f>'[2]Tab L Summary'!$H35</f>
        <v>304</v>
      </c>
      <c r="CN116">
        <f>'[2]Tab L Summary'!$J35</f>
        <v>928</v>
      </c>
      <c r="CO116" s="2">
        <f t="shared" si="71"/>
        <v>38512</v>
      </c>
      <c r="CP116" s="2">
        <f t="shared" si="72"/>
        <v>44368</v>
      </c>
      <c r="CQ116" s="2">
        <f t="shared" si="73"/>
        <v>89408</v>
      </c>
      <c r="CR116" s="2">
        <f t="shared" si="74"/>
        <v>2304</v>
      </c>
      <c r="CS116" s="2">
        <f t="shared" si="75"/>
        <v>10736</v>
      </c>
      <c r="CT116">
        <f ca="1">SUM(OFFSET($B116,-($B116-1),MATCH(CT$6,$7:$7,)-1,1,1):OFFSET($B116,0,MATCH(CT$6,$7:$7,)-1,1,1))</f>
        <v>22816</v>
      </c>
      <c r="CU116">
        <f ca="1">SUM(OFFSET($B116,-($B116-1),MATCH(CU$6,$7:$7,)-1,1,1):OFFSET($B116,0,MATCH(CU$6,$7:$7,)-1,1,1))</f>
        <v>49920</v>
      </c>
      <c r="CV116">
        <f ca="1">SUM(OFFSET($B116,-($B116-1),MATCH(CV$6,$7:$7,)-1,1,1):OFFSET($B116,0,MATCH(CV$6,$7:$7,)-1,1,1))</f>
        <v>1360</v>
      </c>
      <c r="CW116">
        <f ca="1">SUM(OFFSET($B116,-($B116-1),MATCH(CW$6,$7:$7,)-1,1,1):OFFSET($B116,0,MATCH(CW$6,$7:$7,)-1,1,1))</f>
        <v>6464</v>
      </c>
      <c r="CX116">
        <f ca="1">SUM(OFFSET($B116,-($B116-1),MATCH(CX$6,$7:$7,)-1,1,1):OFFSET($B116,0,MATCH(CX$6,$7:$7,)-1,1,1))</f>
        <v>299248</v>
      </c>
    </row>
    <row r="117" spans="2:102">
      <c r="B117" s="38">
        <f t="shared" si="83"/>
        <v>9</v>
      </c>
      <c r="C117" s="37">
        <v>41974</v>
      </c>
      <c r="D117" s="156">
        <f>'[2]Summary Passenger'!$B39</f>
        <v>71582</v>
      </c>
      <c r="E117" s="155">
        <f>'[2]Summary Passenger'!$F39</f>
        <v>496</v>
      </c>
      <c r="F117" s="155">
        <f>'[2]Summary Passenger'!$J39</f>
        <v>84472</v>
      </c>
      <c r="G117" s="155">
        <f t="shared" si="76"/>
        <v>765604</v>
      </c>
      <c r="H117" s="155">
        <f t="shared" si="84"/>
        <v>5550</v>
      </c>
      <c r="I117" s="155">
        <f t="shared" si="81"/>
        <v>945490</v>
      </c>
      <c r="J117" s="155">
        <f ca="1">SUM(OFFSET($B117,-($B117-1),MATCH(J$6,$7:$7,)-1,1,1):OFFSET($B117,0,MATCH(J$6,$7:$7,)-1,1,1))</f>
        <v>4115</v>
      </c>
      <c r="K117" s="155">
        <f ca="1">SUM(OFFSET($B117,-($B117-1),MATCH(K$6,$7:$7,)-1,1,1):OFFSET($B117,0,MATCH(K$6,$7:$7,)-1,1,1))</f>
        <v>699928</v>
      </c>
      <c r="L117" s="155">
        <f ca="1">SUM(OFFSET($B117,-($B117-1),MATCH(L$6,$7:$7,)-1,1,1):OFFSET($B117,0,MATCH(L$6,$7:$7,)-1,1,1))</f>
        <v>6849752</v>
      </c>
      <c r="M117" s="31">
        <f>'[2]Summary Passenger'!$D39</f>
        <v>392119</v>
      </c>
      <c r="N117" s="41">
        <f>'[2]Summary Passenger'!$H39</f>
        <v>6719</v>
      </c>
      <c r="O117" s="41">
        <f>'[2]Summary Passenger'!$L39</f>
        <v>495121</v>
      </c>
      <c r="P117">
        <f t="shared" si="78"/>
        <v>4654711</v>
      </c>
      <c r="Q117">
        <f t="shared" si="79"/>
        <v>78238</v>
      </c>
      <c r="R117">
        <f t="shared" si="80"/>
        <v>5946118</v>
      </c>
      <c r="S117">
        <f ca="1">SUM(OFFSET($B117,-($B117-1),MATCH(S$6,$7:$7,)-1,1,1):OFFSET($B117,0,MATCH(S$6,$7:$7,)-1,1,1))</f>
        <v>58656</v>
      </c>
      <c r="T117">
        <f ca="1">SUM(OFFSET($B117,-($B117-1),MATCH(T$6,$7:$7,)-1,1,1):OFFSET($B117,0,MATCH(T$6,$7:$7,)-1,1,1))</f>
        <v>4540630</v>
      </c>
      <c r="U117">
        <f ca="1">SUM(OFFSET($B117,-($B117-1),MATCH(U$6,$7:$7,)-1,1,1):OFFSET($B117,0,MATCH(U$6,$7:$7,)-1,1,1))</f>
        <v>41732730</v>
      </c>
      <c r="V117" s="31">
        <f>'[2]Tab K Summary'!$B36</f>
        <v>1113</v>
      </c>
      <c r="W117" s="41">
        <f>'[2]Tab K Summary'!$D36</f>
        <v>19196</v>
      </c>
      <c r="X117" s="41">
        <f>'[2]Tab K Summary'!$F36</f>
        <v>2827</v>
      </c>
      <c r="Y117" s="41">
        <f>'[2]Tab K Summary'!$H36</f>
        <v>12228</v>
      </c>
      <c r="Z117" s="41">
        <f>'[2]Tab K Summary'!$J36</f>
        <v>1179</v>
      </c>
      <c r="AA117" s="41">
        <f>'[2]Tab K Summary'!$L36</f>
        <v>0</v>
      </c>
      <c r="AB117" s="41">
        <f>'[2]Tab K Summary'!$N36</f>
        <v>621</v>
      </c>
      <c r="AC117">
        <v>819</v>
      </c>
      <c r="AD117">
        <v>286</v>
      </c>
      <c r="AE117">
        <v>97</v>
      </c>
      <c r="AF117" s="41">
        <v>1202</v>
      </c>
      <c r="AG117" s="41">
        <v>3075</v>
      </c>
      <c r="AH117">
        <v>106</v>
      </c>
      <c r="AI117" s="41">
        <v>3181</v>
      </c>
      <c r="AJ117">
        <v>621</v>
      </c>
      <c r="AK117">
        <v>16</v>
      </c>
      <c r="AL117">
        <v>1</v>
      </c>
      <c r="AM117">
        <v>638</v>
      </c>
      <c r="AN117">
        <v>156</v>
      </c>
      <c r="AO117">
        <v>222</v>
      </c>
      <c r="AP117" s="41">
        <v>31543</v>
      </c>
      <c r="AQ117" s="41">
        <v>458</v>
      </c>
      <c r="AR117" s="2">
        <f t="shared" si="85"/>
        <v>9750</v>
      </c>
      <c r="AS117" s="2">
        <f t="shared" si="86"/>
        <v>139221</v>
      </c>
      <c r="AT117" s="2">
        <f t="shared" si="87"/>
        <v>19717</v>
      </c>
      <c r="AU117" s="2">
        <f t="shared" si="88"/>
        <v>200774</v>
      </c>
      <c r="AV117" s="2">
        <f t="shared" si="89"/>
        <v>9668</v>
      </c>
      <c r="AW117" s="2">
        <f t="shared" si="90"/>
        <v>297</v>
      </c>
      <c r="AX117" s="2">
        <f t="shared" si="91"/>
        <v>8386</v>
      </c>
      <c r="AY117" s="2">
        <f t="shared" si="43"/>
        <v>5905</v>
      </c>
      <c r="AZ117" s="2">
        <f t="shared" si="44"/>
        <v>3455</v>
      </c>
      <c r="BA117" s="2">
        <f t="shared" si="45"/>
        <v>1088</v>
      </c>
      <c r="BB117" s="2">
        <f t="shared" si="46"/>
        <v>10448</v>
      </c>
      <c r="BC117" s="2">
        <f t="shared" si="47"/>
        <v>20916</v>
      </c>
      <c r="BD117" s="2">
        <f t="shared" si="48"/>
        <v>1675</v>
      </c>
      <c r="BE117" s="2">
        <f t="shared" si="49"/>
        <v>22591</v>
      </c>
      <c r="BF117" s="2">
        <f t="shared" si="50"/>
        <v>8287</v>
      </c>
      <c r="BG117" s="2">
        <f t="shared" si="51"/>
        <v>363</v>
      </c>
      <c r="BH117" s="2">
        <f t="shared" si="52"/>
        <v>59</v>
      </c>
      <c r="BI117" s="2">
        <f t="shared" si="53"/>
        <v>8709</v>
      </c>
      <c r="BJ117" s="2">
        <f t="shared" si="54"/>
        <v>1021</v>
      </c>
      <c r="BK117" s="2">
        <f t="shared" si="55"/>
        <v>2195</v>
      </c>
      <c r="BL117" s="2">
        <f t="shared" si="56"/>
        <v>340832</v>
      </c>
      <c r="BM117" s="2">
        <f t="shared" si="82"/>
        <v>458</v>
      </c>
      <c r="BN117">
        <f ca="1">SUM(OFFSET($B117,-($B117-1),MATCH(BN$6,$7:$7,)-1,1,1):OFFSET($B117,0,MATCH(BN$6,$7:$7,)-1,1,1))</f>
        <v>102662</v>
      </c>
      <c r="BO117">
        <f ca="1">SUM(OFFSET($B117,-($B117-1),MATCH(BO$6,$7:$7,)-1,1,1):OFFSET($B117,0,MATCH(BO$6,$7:$7,)-1,1,1))</f>
        <v>11652</v>
      </c>
      <c r="BP117">
        <f ca="1">SUM(OFFSET($B117,-($B117-1),MATCH(BP$6,$7:$7,)-1,1,1):OFFSET($B117,0,MATCH(BP$6,$7:$7,)-1,1,1))</f>
        <v>152942</v>
      </c>
      <c r="BQ117">
        <f ca="1">SUM(OFFSET($B117,-($B117-1),MATCH(BQ$6,$7:$7,)-1,1,1):OFFSET($B117,0,MATCH(BQ$6,$7:$7,)-1,1,1))</f>
        <v>6766</v>
      </c>
      <c r="BR117">
        <f ca="1">SUM(OFFSET($B117,-($B117-1),MATCH(BR$6,$7:$7,)-1,1,1):OFFSET($B117,0,MATCH(BR$6,$7:$7,)-1,1,1))</f>
        <v>247</v>
      </c>
      <c r="BS117">
        <f ca="1">SUM(OFFSET($B117,-($B117-1),MATCH(BS$6,$7:$7,)-1,1,1):OFFSET($B117,0,MATCH(BS$6,$7:$7,)-1,1,1))</f>
        <v>5424</v>
      </c>
      <c r="BT117">
        <f ca="1">SUM(OFFSET($B117,-($B117-1),MATCH(BT$6,$7:$7,)-1,1,1):OFFSET($B117,0,MATCH(BT$6,$7:$7,)-1,1,1))</f>
        <v>4426</v>
      </c>
      <c r="BU117">
        <f ca="1">SUM(OFFSET($B117,-($B117-1),MATCH(BU$6,$7:$7,)-1,1,1):OFFSET($B117,0,MATCH(BU$6,$7:$7,)-1,1,1))</f>
        <v>2323</v>
      </c>
      <c r="BV117">
        <f ca="1">SUM(OFFSET($B117,-($B117-1),MATCH(BV$6,$7:$7,)-1,1,1):OFFSET($B117,0,MATCH(BV$6,$7:$7,)-1,1,1))</f>
        <v>822</v>
      </c>
      <c r="BW117">
        <f ca="1">SUM(OFFSET($B117,-($B117-1),MATCH(BW$6,$7:$7,)-1,1,1):OFFSET($B117,0,MATCH(BW$6,$7:$7,)-1,1,1))</f>
        <v>7571</v>
      </c>
      <c r="BX117">
        <f ca="1">SUM(OFFSET($B117,-($B117-1),MATCH(BX$6,$7:$7,)-1,1,1):OFFSET($B117,0,MATCH(BX$6,$7:$7,)-1,1,1))</f>
        <v>12437</v>
      </c>
      <c r="BY117">
        <f ca="1">SUM(OFFSET($B117,-($B117-1),MATCH(BY$6,$7:$7,)-1,1,1):OFFSET($B117,0,MATCH(BY$6,$7:$7,)-1,1,1))</f>
        <v>1037</v>
      </c>
      <c r="BZ117">
        <f ca="1">SUM(OFFSET($B117,-($B117-1),MATCH(BZ$6,$7:$7,)-1,1,1):OFFSET($B117,0,MATCH(BZ$6,$7:$7,)-1,1,1))</f>
        <v>13474</v>
      </c>
      <c r="CA117">
        <f ca="1">SUM(OFFSET($B117,-($B117-1),MATCH(CA$6,$7:$7,)-1,1,1):OFFSET($B117,0,MATCH(CA$6,$7:$7,)-1,1,1))</f>
        <v>5391</v>
      </c>
      <c r="CB117">
        <f ca="1">SUM(OFFSET($B117,-($B117-1),MATCH(CB$6,$7:$7,)-1,1,1):OFFSET($B117,0,MATCH(CB$6,$7:$7,)-1,1,1))</f>
        <v>164</v>
      </c>
      <c r="CC117">
        <f ca="1">SUM(OFFSET($B117,-($B117-1),MATCH(CC$6,$7:$7,)-1,1,1):OFFSET($B117,0,MATCH(CC$6,$7:$7,)-1,1,1))</f>
        <v>41</v>
      </c>
      <c r="CD117">
        <f ca="1">SUM(OFFSET($B117,-($B117-1),MATCH(CD$6,$7:$7,)-1,1,1):OFFSET($B117,0,MATCH(CD$6,$7:$7,)-1,1,1))</f>
        <v>5596</v>
      </c>
      <c r="CE117">
        <f ca="1">SUM(OFFSET($B117,-($B117-1),MATCH(CE$6,$7:$7,)-1,1,1):OFFSET($B117,0,MATCH(CE$6,$7:$7,)-1,1,1))</f>
        <v>794</v>
      </c>
      <c r="CF117">
        <f ca="1">SUM(OFFSET($B117,-($B117-1),MATCH(CF$6,$7:$7,)-1,1,1):OFFSET($B117,0,MATCH(CF$6,$7:$7,)-1,1,1))</f>
        <v>1560</v>
      </c>
      <c r="CG117">
        <f ca="1">SUM(OFFSET($B117,-($B117-1),MATCH(CG$6,$7:$7,)-1,1,1):OFFSET($B117,0,MATCH(CG$6,$7:$7,)-1,1,1))</f>
        <v>256310</v>
      </c>
      <c r="CH117">
        <f ca="1">SUM(OFFSET($B117,-($B117-1),MATCH(CH$6,$7:$7,)-1,1,1):OFFSET($B117,0,MATCH(CH$6,$7:$7,)-1,1,1))</f>
        <v>1731</v>
      </c>
      <c r="CI117">
        <f ca="1">SUM(OFFSET($B117,-($B117-1),MATCH(CI$6,$7:$7,)-1,1,1):OFFSET($B117,0,MATCH(CI$6,$7:$7,)-1,1,1))</f>
        <v>84216</v>
      </c>
      <c r="CJ117">
        <f>'[2]Tab L Summary'!$B36</f>
        <v>2240</v>
      </c>
      <c r="CK117">
        <f>'[2]Tab L Summary'!$D36</f>
        <v>6496</v>
      </c>
      <c r="CL117">
        <f>'[2]Tab L Summary'!$F36</f>
        <v>14816</v>
      </c>
      <c r="CM117">
        <f>'[2]Tab L Summary'!$H36</f>
        <v>160</v>
      </c>
      <c r="CN117">
        <f>'[2]Tab L Summary'!$J36</f>
        <v>1232</v>
      </c>
      <c r="CO117" s="2">
        <f t="shared" si="71"/>
        <v>38480</v>
      </c>
      <c r="CP117" s="2">
        <f t="shared" si="72"/>
        <v>43680</v>
      </c>
      <c r="CQ117" s="2">
        <f t="shared" si="73"/>
        <v>89136</v>
      </c>
      <c r="CR117" s="2">
        <f t="shared" si="74"/>
        <v>2352</v>
      </c>
      <c r="CS117" s="2">
        <f t="shared" si="75"/>
        <v>10704</v>
      </c>
      <c r="CT117">
        <f ca="1">SUM(OFFSET($B117,-($B117-1),MATCH(CT$6,$7:$7,)-1,1,1):OFFSET($B117,0,MATCH(CT$6,$7:$7,)-1,1,1))</f>
        <v>29312</v>
      </c>
      <c r="CU117">
        <f ca="1">SUM(OFFSET($B117,-($B117-1),MATCH(CU$6,$7:$7,)-1,1,1):OFFSET($B117,0,MATCH(CU$6,$7:$7,)-1,1,1))</f>
        <v>64736</v>
      </c>
      <c r="CV117">
        <f ca="1">SUM(OFFSET($B117,-($B117-1),MATCH(CV$6,$7:$7,)-1,1,1):OFFSET($B117,0,MATCH(CV$6,$7:$7,)-1,1,1))</f>
        <v>1520</v>
      </c>
      <c r="CW117">
        <f ca="1">SUM(OFFSET($B117,-($B117-1),MATCH(CW$6,$7:$7,)-1,1,1):OFFSET($B117,0,MATCH(CW$6,$7:$7,)-1,1,1))</f>
        <v>7696</v>
      </c>
      <c r="CX117">
        <f ca="1">SUM(OFFSET($B117,-($B117-1),MATCH(CX$6,$7:$7,)-1,1,1):OFFSET($B117,0,MATCH(CX$6,$7:$7,)-1,1,1))</f>
        <v>337728</v>
      </c>
    </row>
    <row r="118" spans="2:102">
      <c r="B118" s="38">
        <f t="shared" si="83"/>
        <v>10</v>
      </c>
      <c r="C118" s="37">
        <v>42005</v>
      </c>
      <c r="D118" s="156">
        <f>'[2]Summary Passenger'!$B40</f>
        <v>73287</v>
      </c>
      <c r="E118" s="155">
        <f>'[2]Summary Passenger'!$F40</f>
        <v>493</v>
      </c>
      <c r="F118" s="155">
        <f>'[2]Summary Passenger'!$J40</f>
        <v>84040</v>
      </c>
      <c r="G118" s="155">
        <f t="shared" si="76"/>
        <v>764878</v>
      </c>
      <c r="H118" s="155">
        <f t="shared" si="84"/>
        <v>5526</v>
      </c>
      <c r="I118" s="155">
        <f t="shared" si="81"/>
        <v>941090</v>
      </c>
      <c r="J118" s="155">
        <f ca="1">SUM(OFFSET($B118,-($B118-1),MATCH(J$6,$7:$7,)-1,1,1):OFFSET($B118,0,MATCH(J$6,$7:$7,)-1,1,1))</f>
        <v>4608</v>
      </c>
      <c r="K118" s="155">
        <f ca="1">SUM(OFFSET($B118,-($B118-1),MATCH(K$6,$7:$7,)-1,1,1):OFFSET($B118,0,MATCH(K$6,$7:$7,)-1,1,1))</f>
        <v>783968</v>
      </c>
      <c r="L118" s="155">
        <f ca="1">SUM(OFFSET($B118,-($B118-1),MATCH(L$6,$7:$7,)-1,1,1):OFFSET($B118,0,MATCH(L$6,$7:$7,)-1,1,1))</f>
        <v>7614630</v>
      </c>
      <c r="M118" s="31">
        <f>'[2]Summary Passenger'!$D40</f>
        <v>334982</v>
      </c>
      <c r="N118" s="41">
        <f>'[2]Summary Passenger'!$H40</f>
        <v>5917</v>
      </c>
      <c r="O118" s="41">
        <f>'[2]Summary Passenger'!$L40</f>
        <v>436875</v>
      </c>
      <c r="P118">
        <f t="shared" si="78"/>
        <v>4653462</v>
      </c>
      <c r="Q118">
        <f t="shared" si="79"/>
        <v>77873</v>
      </c>
      <c r="R118">
        <f t="shared" si="80"/>
        <v>5954673</v>
      </c>
      <c r="S118">
        <f ca="1">SUM(OFFSET($B118,-($B118-1),MATCH(S$6,$7:$7,)-1,1,1):OFFSET($B118,0,MATCH(S$6,$7:$7,)-1,1,1))</f>
        <v>64573</v>
      </c>
      <c r="T118">
        <f ca="1">SUM(OFFSET($B118,-($B118-1),MATCH(T$6,$7:$7,)-1,1,1):OFFSET($B118,0,MATCH(T$6,$7:$7,)-1,1,1))</f>
        <v>4977505</v>
      </c>
      <c r="U118">
        <f ca="1">SUM(OFFSET($B118,-($B118-1),MATCH(U$6,$7:$7,)-1,1,1):OFFSET($B118,0,MATCH(U$6,$7:$7,)-1,1,1))</f>
        <v>46386192</v>
      </c>
      <c r="V118" s="31">
        <f>'[2]Tab K Summary'!$B37</f>
        <v>582</v>
      </c>
      <c r="W118" s="41">
        <f>'[2]Tab K Summary'!$D37</f>
        <v>11733</v>
      </c>
      <c r="X118" s="41">
        <f>'[2]Tab K Summary'!$F37</f>
        <v>2915</v>
      </c>
      <c r="Y118" s="41">
        <f>'[2]Tab K Summary'!$H37</f>
        <v>20046</v>
      </c>
      <c r="Z118" s="41">
        <f>'[2]Tab K Summary'!$J37</f>
        <v>971</v>
      </c>
      <c r="AA118" s="41">
        <f>'[2]Tab K Summary'!$L37</f>
        <v>64</v>
      </c>
      <c r="AB118" s="41">
        <f>'[2]Tab K Summary'!$N37</f>
        <v>784</v>
      </c>
      <c r="AC118">
        <v>301</v>
      </c>
      <c r="AD118">
        <v>190</v>
      </c>
      <c r="AE118">
        <v>121</v>
      </c>
      <c r="AF118">
        <v>612</v>
      </c>
      <c r="AG118" s="41">
        <v>3051</v>
      </c>
      <c r="AH118">
        <v>344</v>
      </c>
      <c r="AI118" s="41">
        <v>3395</v>
      </c>
      <c r="AJ118">
        <v>751</v>
      </c>
      <c r="AK118">
        <v>81</v>
      </c>
      <c r="AL118">
        <v>4</v>
      </c>
      <c r="AM118">
        <v>836</v>
      </c>
      <c r="AN118">
        <v>99</v>
      </c>
      <c r="AO118">
        <v>122</v>
      </c>
      <c r="AP118" s="41">
        <v>31876</v>
      </c>
      <c r="AQ118" s="41">
        <v>341</v>
      </c>
      <c r="AR118" s="2">
        <f t="shared" si="85"/>
        <v>9587</v>
      </c>
      <c r="AS118" s="2">
        <f t="shared" si="86"/>
        <v>139000</v>
      </c>
      <c r="AT118" s="2">
        <f t="shared" si="87"/>
        <v>19463</v>
      </c>
      <c r="AU118" s="2">
        <f t="shared" si="88"/>
        <v>200544</v>
      </c>
      <c r="AV118" s="2">
        <f t="shared" si="89"/>
        <v>9639</v>
      </c>
      <c r="AW118" s="2">
        <f t="shared" si="90"/>
        <v>343</v>
      </c>
      <c r="AX118" s="2">
        <f t="shared" si="91"/>
        <v>8515</v>
      </c>
      <c r="AY118" s="2">
        <f t="shared" si="43"/>
        <v>5811</v>
      </c>
      <c r="AZ118" s="2">
        <f t="shared" si="44"/>
        <v>3334</v>
      </c>
      <c r="BA118" s="2">
        <f t="shared" si="45"/>
        <v>1111</v>
      </c>
      <c r="BB118" s="2">
        <f t="shared" si="46"/>
        <v>10256</v>
      </c>
      <c r="BC118" s="2">
        <f t="shared" si="47"/>
        <v>20568</v>
      </c>
      <c r="BD118" s="2">
        <f t="shared" si="48"/>
        <v>1815</v>
      </c>
      <c r="BE118" s="2">
        <f t="shared" si="49"/>
        <v>22383</v>
      </c>
      <c r="BF118" s="2">
        <f t="shared" si="50"/>
        <v>8383</v>
      </c>
      <c r="BG118" s="2">
        <f t="shared" si="51"/>
        <v>395</v>
      </c>
      <c r="BH118" s="2">
        <f t="shared" si="52"/>
        <v>46</v>
      </c>
      <c r="BI118" s="2">
        <f t="shared" si="53"/>
        <v>8824</v>
      </c>
      <c r="BJ118" s="2">
        <f t="shared" si="54"/>
        <v>1056</v>
      </c>
      <c r="BK118" s="2">
        <f t="shared" si="55"/>
        <v>2106</v>
      </c>
      <c r="BL118" s="2">
        <f t="shared" si="56"/>
        <v>340437</v>
      </c>
      <c r="BM118" s="2">
        <f t="shared" si="82"/>
        <v>341</v>
      </c>
      <c r="BN118">
        <f ca="1">SUM(OFFSET($B118,-($B118-1),MATCH(BN$6,$7:$7,)-1,1,1):OFFSET($B118,0,MATCH(BN$6,$7:$7,)-1,1,1))</f>
        <v>114395</v>
      </c>
      <c r="BO118">
        <f ca="1">SUM(OFFSET($B118,-($B118-1),MATCH(BO$6,$7:$7,)-1,1,1):OFFSET($B118,0,MATCH(BO$6,$7:$7,)-1,1,1))</f>
        <v>14567</v>
      </c>
      <c r="BP118">
        <f ca="1">SUM(OFFSET($B118,-($B118-1),MATCH(BP$6,$7:$7,)-1,1,1):OFFSET($B118,0,MATCH(BP$6,$7:$7,)-1,1,1))</f>
        <v>172988</v>
      </c>
      <c r="BQ118">
        <f ca="1">SUM(OFFSET($B118,-($B118-1),MATCH(BQ$6,$7:$7,)-1,1,1):OFFSET($B118,0,MATCH(BQ$6,$7:$7,)-1,1,1))</f>
        <v>7737</v>
      </c>
      <c r="BR118">
        <f ca="1">SUM(OFFSET($B118,-($B118-1),MATCH(BR$6,$7:$7,)-1,1,1):OFFSET($B118,0,MATCH(BR$6,$7:$7,)-1,1,1))</f>
        <v>311</v>
      </c>
      <c r="BS118">
        <f ca="1">SUM(OFFSET($B118,-($B118-1),MATCH(BS$6,$7:$7,)-1,1,1):OFFSET($B118,0,MATCH(BS$6,$7:$7,)-1,1,1))</f>
        <v>6208</v>
      </c>
      <c r="BT118">
        <f ca="1">SUM(OFFSET($B118,-($B118-1),MATCH(BT$6,$7:$7,)-1,1,1):OFFSET($B118,0,MATCH(BT$6,$7:$7,)-1,1,1))</f>
        <v>4727</v>
      </c>
      <c r="BU118">
        <f ca="1">SUM(OFFSET($B118,-($B118-1),MATCH(BU$6,$7:$7,)-1,1,1):OFFSET($B118,0,MATCH(BU$6,$7:$7,)-1,1,1))</f>
        <v>2513</v>
      </c>
      <c r="BV118">
        <f ca="1">SUM(OFFSET($B118,-($B118-1),MATCH(BV$6,$7:$7,)-1,1,1):OFFSET($B118,0,MATCH(BV$6,$7:$7,)-1,1,1))</f>
        <v>943</v>
      </c>
      <c r="BW118">
        <f ca="1">SUM(OFFSET($B118,-($B118-1),MATCH(BW$6,$7:$7,)-1,1,1):OFFSET($B118,0,MATCH(BW$6,$7:$7,)-1,1,1))</f>
        <v>8183</v>
      </c>
      <c r="BX118">
        <f ca="1">SUM(OFFSET($B118,-($B118-1),MATCH(BX$6,$7:$7,)-1,1,1):OFFSET($B118,0,MATCH(BX$6,$7:$7,)-1,1,1))</f>
        <v>15488</v>
      </c>
      <c r="BY118">
        <f ca="1">SUM(OFFSET($B118,-($B118-1),MATCH(BY$6,$7:$7,)-1,1,1):OFFSET($B118,0,MATCH(BY$6,$7:$7,)-1,1,1))</f>
        <v>1381</v>
      </c>
      <c r="BZ118">
        <f ca="1">SUM(OFFSET($B118,-($B118-1),MATCH(BZ$6,$7:$7,)-1,1,1):OFFSET($B118,0,MATCH(BZ$6,$7:$7,)-1,1,1))</f>
        <v>16869</v>
      </c>
      <c r="CA118">
        <f ca="1">SUM(OFFSET($B118,-($B118-1),MATCH(CA$6,$7:$7,)-1,1,1):OFFSET($B118,0,MATCH(CA$6,$7:$7,)-1,1,1))</f>
        <v>6142</v>
      </c>
      <c r="CB118">
        <f ca="1">SUM(OFFSET($B118,-($B118-1),MATCH(CB$6,$7:$7,)-1,1,1):OFFSET($B118,0,MATCH(CB$6,$7:$7,)-1,1,1))</f>
        <v>245</v>
      </c>
      <c r="CC118">
        <f ca="1">SUM(OFFSET($B118,-($B118-1),MATCH(CC$6,$7:$7,)-1,1,1):OFFSET($B118,0,MATCH(CC$6,$7:$7,)-1,1,1))</f>
        <v>45</v>
      </c>
      <c r="CD118">
        <f ca="1">SUM(OFFSET($B118,-($B118-1),MATCH(CD$6,$7:$7,)-1,1,1):OFFSET($B118,0,MATCH(CD$6,$7:$7,)-1,1,1))</f>
        <v>6432</v>
      </c>
      <c r="CE118">
        <f ca="1">SUM(OFFSET($B118,-($B118-1),MATCH(CE$6,$7:$7,)-1,1,1):OFFSET($B118,0,MATCH(CE$6,$7:$7,)-1,1,1))</f>
        <v>893</v>
      </c>
      <c r="CF118">
        <f ca="1">SUM(OFFSET($B118,-($B118-1),MATCH(CF$6,$7:$7,)-1,1,1):OFFSET($B118,0,MATCH(CF$6,$7:$7,)-1,1,1))</f>
        <v>1682</v>
      </c>
      <c r="CG118">
        <f ca="1">SUM(OFFSET($B118,-($B118-1),MATCH(CG$6,$7:$7,)-1,1,1):OFFSET($B118,0,MATCH(CG$6,$7:$7,)-1,1,1))</f>
        <v>288186</v>
      </c>
      <c r="CH118">
        <f ca="1">SUM(OFFSET($B118,-($B118-1),MATCH(CH$6,$7:$7,)-1,1,1):OFFSET($B118,0,MATCH(CH$6,$7:$7,)-1,1,1))</f>
        <v>2072</v>
      </c>
      <c r="CI118">
        <f ca="1">SUM(OFFSET($B118,-($B118-1),MATCH(CI$6,$7:$7,)-1,1,1):OFFSET($B118,0,MATCH(CI$6,$7:$7,)-1,1,1))</f>
        <v>93803</v>
      </c>
      <c r="CJ118">
        <f>'[2]Tab L Summary'!$B37</f>
        <v>1968</v>
      </c>
      <c r="CK118">
        <f>'[2]Tab L Summary'!$D37</f>
        <v>5472</v>
      </c>
      <c r="CL118">
        <f>'[2]Tab L Summary'!$F37</f>
        <v>8128</v>
      </c>
      <c r="CM118">
        <f>'[2]Tab L Summary'!$H37</f>
        <v>240</v>
      </c>
      <c r="CN118">
        <f>'[2]Tab L Summary'!$J37</f>
        <v>912</v>
      </c>
      <c r="CO118" s="2">
        <f t="shared" si="71"/>
        <v>38176</v>
      </c>
      <c r="CP118" s="2">
        <f t="shared" si="72"/>
        <v>44048</v>
      </c>
      <c r="CQ118" s="2">
        <f t="shared" si="73"/>
        <v>88784</v>
      </c>
      <c r="CR118" s="2">
        <f t="shared" si="74"/>
        <v>2352</v>
      </c>
      <c r="CS118" s="2">
        <f t="shared" si="75"/>
        <v>10496</v>
      </c>
      <c r="CT118">
        <f ca="1">SUM(OFFSET($B118,-($B118-1),MATCH(CT$6,$7:$7,)-1,1,1):OFFSET($B118,0,MATCH(CT$6,$7:$7,)-1,1,1))</f>
        <v>34784</v>
      </c>
      <c r="CU118">
        <f ca="1">SUM(OFFSET($B118,-($B118-1),MATCH(CU$6,$7:$7,)-1,1,1):OFFSET($B118,0,MATCH(CU$6,$7:$7,)-1,1,1))</f>
        <v>72864</v>
      </c>
      <c r="CV118">
        <f ca="1">SUM(OFFSET($B118,-($B118-1),MATCH(CV$6,$7:$7,)-1,1,1):OFFSET($B118,0,MATCH(CV$6,$7:$7,)-1,1,1))</f>
        <v>1760</v>
      </c>
      <c r="CW118">
        <f ca="1">SUM(OFFSET($B118,-($B118-1),MATCH(CW$6,$7:$7,)-1,1,1):OFFSET($B118,0,MATCH(CW$6,$7:$7,)-1,1,1))</f>
        <v>8608</v>
      </c>
      <c r="CX118">
        <f ca="1">SUM(OFFSET($B118,-($B118-1),MATCH(CX$6,$7:$7,)-1,1,1):OFFSET($B118,0,MATCH(CX$6,$7:$7,)-1,1,1))</f>
        <v>375904</v>
      </c>
    </row>
    <row r="119" spans="2:102">
      <c r="B119" s="38">
        <f t="shared" si="83"/>
        <v>11</v>
      </c>
      <c r="C119" s="37">
        <v>42036</v>
      </c>
      <c r="D119" s="156">
        <f>'[2]Summary Passenger'!$B41</f>
        <v>65072</v>
      </c>
      <c r="E119" s="155">
        <f>'[2]Summary Passenger'!$F41</f>
        <v>431</v>
      </c>
      <c r="F119" s="155">
        <f>'[2]Summary Passenger'!$J41</f>
        <v>73464</v>
      </c>
      <c r="G119" s="155">
        <f t="shared" si="76"/>
        <v>768159</v>
      </c>
      <c r="H119" s="155">
        <f t="shared" si="84"/>
        <v>5529</v>
      </c>
      <c r="I119" s="155">
        <f t="shared" si="81"/>
        <v>941306</v>
      </c>
      <c r="J119" s="155">
        <f ca="1">SUM(OFFSET($B119,-($B119-1),MATCH(J$6,$7:$7,)-1,1,1):OFFSET($B119,0,MATCH(J$6,$7:$7,)-1,1,1))</f>
        <v>5039</v>
      </c>
      <c r="K119" s="155">
        <f ca="1">SUM(OFFSET($B119,-($B119-1),MATCH(K$6,$7:$7,)-1,1,1):OFFSET($B119,0,MATCH(K$6,$7:$7,)-1,1,1))</f>
        <v>857432</v>
      </c>
      <c r="L119" s="155">
        <f ca="1">SUM(OFFSET($B119,-($B119-1),MATCH(L$6,$7:$7,)-1,1,1):OFFSET($B119,0,MATCH(L$6,$7:$7,)-1,1,1))</f>
        <v>8382789</v>
      </c>
      <c r="M119" s="31">
        <f>'[2]Summary Passenger'!$D41</f>
        <v>384323</v>
      </c>
      <c r="N119" s="41">
        <f>'[2]Summary Passenger'!$H41</f>
        <v>6359</v>
      </c>
      <c r="O119" s="41">
        <f>'[2]Summary Passenger'!$L41</f>
        <v>486520</v>
      </c>
      <c r="P119">
        <f t="shared" si="78"/>
        <v>4664435</v>
      </c>
      <c r="Q119">
        <f t="shared" si="79"/>
        <v>77949</v>
      </c>
      <c r="R119">
        <f t="shared" si="80"/>
        <v>5988237</v>
      </c>
      <c r="S119">
        <f ca="1">SUM(OFFSET($B119,-($B119-1),MATCH(S$6,$7:$7,)-1,1,1):OFFSET($B119,0,MATCH(S$6,$7:$7,)-1,1,1))</f>
        <v>70932</v>
      </c>
      <c r="T119">
        <f ca="1">SUM(OFFSET($B119,-($B119-1),MATCH(T$6,$7:$7,)-1,1,1):OFFSET($B119,0,MATCH(T$6,$7:$7,)-1,1,1))</f>
        <v>5464025</v>
      </c>
      <c r="U119">
        <f ca="1">SUM(OFFSET($B119,-($B119-1),MATCH(U$6,$7:$7,)-1,1,1):OFFSET($B119,0,MATCH(U$6,$7:$7,)-1,1,1))</f>
        <v>51050627</v>
      </c>
      <c r="V119" s="31">
        <f>'[2]Tab K Summary'!$B38</f>
        <v>1029</v>
      </c>
      <c r="W119" s="41">
        <f>'[2]Tab K Summary'!$D38</f>
        <v>13154</v>
      </c>
      <c r="X119" s="41">
        <f>'[2]Tab K Summary'!$F38</f>
        <v>3428</v>
      </c>
      <c r="Y119" s="41">
        <f>'[2]Tab K Summary'!$H38</f>
        <v>12536</v>
      </c>
      <c r="Z119" s="41">
        <f>'[2]Tab K Summary'!$J38</f>
        <v>1442</v>
      </c>
      <c r="AA119" s="41">
        <f>'[2]Tab K Summary'!$L38</f>
        <v>16</v>
      </c>
      <c r="AB119" s="41">
        <f>'[2]Tab K Summary'!$N38</f>
        <v>1504</v>
      </c>
      <c r="AC119">
        <v>458</v>
      </c>
      <c r="AD119">
        <v>523</v>
      </c>
      <c r="AE119">
        <v>342</v>
      </c>
      <c r="AF119" s="41">
        <v>1323</v>
      </c>
      <c r="AG119" s="41">
        <v>3575</v>
      </c>
      <c r="AH119">
        <v>272</v>
      </c>
      <c r="AI119" s="41">
        <v>3847</v>
      </c>
      <c r="AJ119" s="41">
        <v>1504</v>
      </c>
      <c r="AK119">
        <v>32</v>
      </c>
      <c r="AL119">
        <v>16</v>
      </c>
      <c r="AM119" s="41">
        <v>1552</v>
      </c>
      <c r="AN119">
        <v>138</v>
      </c>
      <c r="AO119">
        <v>284</v>
      </c>
      <c r="AP119" s="41">
        <v>25730</v>
      </c>
      <c r="AQ119" s="41">
        <v>263</v>
      </c>
      <c r="AR119" s="2">
        <f t="shared" si="85"/>
        <v>9682</v>
      </c>
      <c r="AS119" s="2">
        <f t="shared" si="86"/>
        <v>139368</v>
      </c>
      <c r="AT119" s="2">
        <f t="shared" si="87"/>
        <v>19947</v>
      </c>
      <c r="AU119" s="2">
        <f t="shared" si="88"/>
        <v>200630</v>
      </c>
      <c r="AV119" s="2">
        <f t="shared" si="89"/>
        <v>9970</v>
      </c>
      <c r="AW119" s="2">
        <f t="shared" si="90"/>
        <v>343</v>
      </c>
      <c r="AX119" s="2">
        <f t="shared" si="91"/>
        <v>8751</v>
      </c>
      <c r="AY119" s="2">
        <f t="shared" si="43"/>
        <v>5795</v>
      </c>
      <c r="AZ119" s="2">
        <f t="shared" si="44"/>
        <v>3420</v>
      </c>
      <c r="BA119" s="2">
        <f t="shared" si="45"/>
        <v>1367</v>
      </c>
      <c r="BB119" s="2">
        <f t="shared" si="46"/>
        <v>10582</v>
      </c>
      <c r="BC119" s="2">
        <f t="shared" si="47"/>
        <v>21129</v>
      </c>
      <c r="BD119" s="2">
        <f t="shared" si="48"/>
        <v>1822</v>
      </c>
      <c r="BE119" s="2">
        <f t="shared" si="49"/>
        <v>22951</v>
      </c>
      <c r="BF119" s="2">
        <f t="shared" si="50"/>
        <v>8685</v>
      </c>
      <c r="BG119" s="2">
        <f t="shared" si="51"/>
        <v>312</v>
      </c>
      <c r="BH119" s="2">
        <f t="shared" si="52"/>
        <v>61</v>
      </c>
      <c r="BI119" s="2">
        <f t="shared" si="53"/>
        <v>9058</v>
      </c>
      <c r="BJ119" s="2">
        <f t="shared" si="54"/>
        <v>1057</v>
      </c>
      <c r="BK119" s="2">
        <f t="shared" si="55"/>
        <v>2170</v>
      </c>
      <c r="BL119" s="2">
        <f t="shared" si="56"/>
        <v>340875</v>
      </c>
      <c r="BM119" s="2">
        <f t="shared" si="82"/>
        <v>263</v>
      </c>
      <c r="BN119">
        <f ca="1">SUM(OFFSET($B119,-($B119-1),MATCH(BN$6,$7:$7,)-1,1,1):OFFSET($B119,0,MATCH(BN$6,$7:$7,)-1,1,1))</f>
        <v>127549</v>
      </c>
      <c r="BO119">
        <f ca="1">SUM(OFFSET($B119,-($B119-1),MATCH(BO$6,$7:$7,)-1,1,1):OFFSET($B119,0,MATCH(BO$6,$7:$7,)-1,1,1))</f>
        <v>17995</v>
      </c>
      <c r="BP119">
        <f ca="1">SUM(OFFSET($B119,-($B119-1),MATCH(BP$6,$7:$7,)-1,1,1):OFFSET($B119,0,MATCH(BP$6,$7:$7,)-1,1,1))</f>
        <v>185524</v>
      </c>
      <c r="BQ119">
        <f ca="1">SUM(OFFSET($B119,-($B119-1),MATCH(BQ$6,$7:$7,)-1,1,1):OFFSET($B119,0,MATCH(BQ$6,$7:$7,)-1,1,1))</f>
        <v>9179</v>
      </c>
      <c r="BR119">
        <f ca="1">SUM(OFFSET($B119,-($B119-1),MATCH(BR$6,$7:$7,)-1,1,1):OFFSET($B119,0,MATCH(BR$6,$7:$7,)-1,1,1))</f>
        <v>327</v>
      </c>
      <c r="BS119">
        <f ca="1">SUM(OFFSET($B119,-($B119-1),MATCH(BS$6,$7:$7,)-1,1,1):OFFSET($B119,0,MATCH(BS$6,$7:$7,)-1,1,1))</f>
        <v>7712</v>
      </c>
      <c r="BT119">
        <f ca="1">SUM(OFFSET($B119,-($B119-1),MATCH(BT$6,$7:$7,)-1,1,1):OFFSET($B119,0,MATCH(BT$6,$7:$7,)-1,1,1))</f>
        <v>5185</v>
      </c>
      <c r="BU119">
        <f ca="1">SUM(OFFSET($B119,-($B119-1),MATCH(BU$6,$7:$7,)-1,1,1):OFFSET($B119,0,MATCH(BU$6,$7:$7,)-1,1,1))</f>
        <v>3036</v>
      </c>
      <c r="BV119">
        <f ca="1">SUM(OFFSET($B119,-($B119-1),MATCH(BV$6,$7:$7,)-1,1,1):OFFSET($B119,0,MATCH(BV$6,$7:$7,)-1,1,1))</f>
        <v>1285</v>
      </c>
      <c r="BW119">
        <f ca="1">SUM(OFFSET($B119,-($B119-1),MATCH(BW$6,$7:$7,)-1,1,1):OFFSET($B119,0,MATCH(BW$6,$7:$7,)-1,1,1))</f>
        <v>9506</v>
      </c>
      <c r="BX119">
        <f ca="1">SUM(OFFSET($B119,-($B119-1),MATCH(BX$6,$7:$7,)-1,1,1):OFFSET($B119,0,MATCH(BX$6,$7:$7,)-1,1,1))</f>
        <v>19063</v>
      </c>
      <c r="BY119">
        <f ca="1">SUM(OFFSET($B119,-($B119-1),MATCH(BY$6,$7:$7,)-1,1,1):OFFSET($B119,0,MATCH(BY$6,$7:$7,)-1,1,1))</f>
        <v>1653</v>
      </c>
      <c r="BZ119">
        <f ca="1">SUM(OFFSET($B119,-($B119-1),MATCH(BZ$6,$7:$7,)-1,1,1):OFFSET($B119,0,MATCH(BZ$6,$7:$7,)-1,1,1))</f>
        <v>20716</v>
      </c>
      <c r="CA119">
        <f ca="1">SUM(OFFSET($B119,-($B119-1),MATCH(CA$6,$7:$7,)-1,1,1):OFFSET($B119,0,MATCH(CA$6,$7:$7,)-1,1,1))</f>
        <v>7646</v>
      </c>
      <c r="CB119">
        <f ca="1">SUM(OFFSET($B119,-($B119-1),MATCH(CB$6,$7:$7,)-1,1,1):OFFSET($B119,0,MATCH(CB$6,$7:$7,)-1,1,1))</f>
        <v>277</v>
      </c>
      <c r="CC119">
        <f ca="1">SUM(OFFSET($B119,-($B119-1),MATCH(CC$6,$7:$7,)-1,1,1):OFFSET($B119,0,MATCH(CC$6,$7:$7,)-1,1,1))</f>
        <v>61</v>
      </c>
      <c r="CD119">
        <f ca="1">SUM(OFFSET($B119,-($B119-1),MATCH(CD$6,$7:$7,)-1,1,1):OFFSET($B119,0,MATCH(CD$6,$7:$7,)-1,1,1))</f>
        <v>7984</v>
      </c>
      <c r="CE119">
        <f ca="1">SUM(OFFSET($B119,-($B119-1),MATCH(CE$6,$7:$7,)-1,1,1):OFFSET($B119,0,MATCH(CE$6,$7:$7,)-1,1,1))</f>
        <v>1031</v>
      </c>
      <c r="CF119">
        <f ca="1">SUM(OFFSET($B119,-($B119-1),MATCH(CF$6,$7:$7,)-1,1,1):OFFSET($B119,0,MATCH(CF$6,$7:$7,)-1,1,1))</f>
        <v>1966</v>
      </c>
      <c r="CG119">
        <f ca="1">SUM(OFFSET($B119,-($B119-1),MATCH(CG$6,$7:$7,)-1,1,1):OFFSET($B119,0,MATCH(CG$6,$7:$7,)-1,1,1))</f>
        <v>313916</v>
      </c>
      <c r="CH119">
        <f ca="1">SUM(OFFSET($B119,-($B119-1),MATCH(CH$6,$7:$7,)-1,1,1):OFFSET($B119,0,MATCH(CH$6,$7:$7,)-1,1,1))</f>
        <v>2335</v>
      </c>
      <c r="CI119">
        <f ca="1">SUM(OFFSET($B119,-($B119-1),MATCH(CI$6,$7:$7,)-1,1,1):OFFSET($B119,0,MATCH(CI$6,$7:$7,)-1,1,1))</f>
        <v>103485</v>
      </c>
      <c r="CJ119">
        <f>'[2]Tab L Summary'!$B38</f>
        <v>3504</v>
      </c>
      <c r="CK119">
        <f>'[2]Tab L Summary'!$D38</f>
        <v>6512</v>
      </c>
      <c r="CL119">
        <f>'[2]Tab L Summary'!$F38</f>
        <v>8688</v>
      </c>
      <c r="CM119">
        <f>'[2]Tab L Summary'!$H38</f>
        <v>240</v>
      </c>
      <c r="CN119">
        <f>'[2]Tab L Summary'!$J38</f>
        <v>1120</v>
      </c>
      <c r="CO119" s="2">
        <f t="shared" si="71"/>
        <v>38272</v>
      </c>
      <c r="CP119" s="2">
        <f t="shared" si="72"/>
        <v>45456</v>
      </c>
      <c r="CQ119" s="2">
        <f t="shared" si="73"/>
        <v>88672</v>
      </c>
      <c r="CR119" s="2">
        <f t="shared" si="74"/>
        <v>2192</v>
      </c>
      <c r="CS119" s="2">
        <f t="shared" si="75"/>
        <v>10624</v>
      </c>
      <c r="CT119">
        <f ca="1">SUM(OFFSET($B119,-($B119-1),MATCH(CT$6,$7:$7,)-1,1,1):OFFSET($B119,0,MATCH(CT$6,$7:$7,)-1,1,1))</f>
        <v>41296</v>
      </c>
      <c r="CU119">
        <f ca="1">SUM(OFFSET($B119,-($B119-1),MATCH(CU$6,$7:$7,)-1,1,1):OFFSET($B119,0,MATCH(CU$6,$7:$7,)-1,1,1))</f>
        <v>81552</v>
      </c>
      <c r="CV119">
        <f ca="1">SUM(OFFSET($B119,-($B119-1),MATCH(CV$6,$7:$7,)-1,1,1):OFFSET($B119,0,MATCH(CV$6,$7:$7,)-1,1,1))</f>
        <v>2000</v>
      </c>
      <c r="CW119">
        <f ca="1">SUM(OFFSET($B119,-($B119-1),MATCH(CW$6,$7:$7,)-1,1,1):OFFSET($B119,0,MATCH(CW$6,$7:$7,)-1,1,1))</f>
        <v>9728</v>
      </c>
      <c r="CX119">
        <f ca="1">SUM(OFFSET($B119,-($B119-1),MATCH(CX$6,$7:$7,)-1,1,1):OFFSET($B119,0,MATCH(CX$6,$7:$7,)-1,1,1))</f>
        <v>414176</v>
      </c>
    </row>
    <row r="120" spans="2:102">
      <c r="B120" s="38">
        <f t="shared" si="83"/>
        <v>12</v>
      </c>
      <c r="C120" s="37">
        <v>42064</v>
      </c>
      <c r="D120" s="156">
        <f>'[2]Summary Passenger'!$B42</f>
        <v>72598</v>
      </c>
      <c r="E120" s="155">
        <f>'[2]Summary Passenger'!$F42</f>
        <v>481</v>
      </c>
      <c r="F120" s="155">
        <f>'[2]Summary Passenger'!$J42</f>
        <v>82016</v>
      </c>
      <c r="G120" s="155">
        <f t="shared" si="76"/>
        <v>775193</v>
      </c>
      <c r="H120" s="155">
        <f t="shared" si="84"/>
        <v>5520</v>
      </c>
      <c r="I120" s="155">
        <f t="shared" si="81"/>
        <v>939448</v>
      </c>
      <c r="J120" s="155">
        <f ca="1">SUM(OFFSET($B120,-($B120-1),MATCH(J$6,$7:$7,)-1,1,1):OFFSET($B120,0,MATCH(J$6,$7:$7,)-1,1,1))</f>
        <v>5520</v>
      </c>
      <c r="K120" s="155">
        <f ca="1">SUM(OFFSET($B120,-($B120-1),MATCH(K$6,$7:$7,)-1,1,1):OFFSET($B120,0,MATCH(K$6,$7:$7,)-1,1,1))</f>
        <v>939448</v>
      </c>
      <c r="L120" s="155">
        <f ca="1">SUM(OFFSET($B120,-($B120-1),MATCH(L$6,$7:$7,)-1,1,1):OFFSET($B120,0,MATCH(L$6,$7:$7,)-1,1,1))</f>
        <v>9157982</v>
      </c>
      <c r="M120" s="31">
        <f>'[2]Summary Passenger'!$D42</f>
        <v>432579</v>
      </c>
      <c r="N120" s="41">
        <f>'[2]Summary Passenger'!$H42</f>
        <v>7119</v>
      </c>
      <c r="O120" s="41">
        <f>'[2]Summary Passenger'!$L42</f>
        <v>561953</v>
      </c>
      <c r="P120">
        <f t="shared" si="78"/>
        <v>4682032</v>
      </c>
      <c r="Q120">
        <f t="shared" si="79"/>
        <v>78051</v>
      </c>
      <c r="R120">
        <f t="shared" si="80"/>
        <v>6025978</v>
      </c>
      <c r="S120">
        <f ca="1">SUM(OFFSET($B120,-($B120-1),MATCH(S$6,$7:$7,)-1,1,1):OFFSET($B120,0,MATCH(S$6,$7:$7,)-1,1,1))</f>
        <v>78051</v>
      </c>
      <c r="T120">
        <f ca="1">SUM(OFFSET($B120,-($B120-1),MATCH(T$6,$7:$7,)-1,1,1):OFFSET($B120,0,MATCH(T$6,$7:$7,)-1,1,1))</f>
        <v>6025978</v>
      </c>
      <c r="U120">
        <f ca="1">SUM(OFFSET($B120,-($B120-1),MATCH(U$6,$7:$7,)-1,1,1):OFFSET($B120,0,MATCH(U$6,$7:$7,)-1,1,1))</f>
        <v>55732659</v>
      </c>
      <c r="V120" s="31">
        <f>'[2]Tab K Summary'!$B39</f>
        <v>1218</v>
      </c>
      <c r="W120" s="41">
        <f>'[2]Tab K Summary'!$D39</f>
        <v>13094</v>
      </c>
      <c r="X120" s="41">
        <f>'[2]Tab K Summary'!$F39</f>
        <v>2050</v>
      </c>
      <c r="Y120" s="41">
        <f>'[2]Tab K Summary'!$H39</f>
        <v>15256</v>
      </c>
      <c r="Z120" s="41">
        <f>'[2]Tab K Summary'!$J39</f>
        <v>1115</v>
      </c>
      <c r="AA120" s="41">
        <f>'[2]Tab K Summary'!$L39</f>
        <v>16</v>
      </c>
      <c r="AB120" s="41">
        <f>'[2]Tab K Summary'!$N39</f>
        <v>1273</v>
      </c>
      <c r="AC120">
        <v>703</v>
      </c>
      <c r="AD120">
        <v>374</v>
      </c>
      <c r="AE120">
        <v>293</v>
      </c>
      <c r="AF120" s="41">
        <v>1370</v>
      </c>
      <c r="AG120" s="41">
        <v>2147</v>
      </c>
      <c r="AH120">
        <v>159</v>
      </c>
      <c r="AI120" s="41">
        <v>2306</v>
      </c>
      <c r="AJ120" s="41">
        <v>1257</v>
      </c>
      <c r="AK120">
        <v>112</v>
      </c>
      <c r="AL120">
        <v>0</v>
      </c>
      <c r="AM120" s="41">
        <v>1369</v>
      </c>
      <c r="AN120">
        <v>118</v>
      </c>
      <c r="AO120">
        <v>246</v>
      </c>
      <c r="AP120" s="41">
        <v>28400</v>
      </c>
      <c r="AQ120" s="41">
        <v>188</v>
      </c>
      <c r="AR120" s="2">
        <f t="shared" si="85"/>
        <v>9845</v>
      </c>
      <c r="AS120" s="2">
        <f t="shared" si="86"/>
        <v>140643</v>
      </c>
      <c r="AT120" s="2">
        <f t="shared" si="87"/>
        <v>20045</v>
      </c>
      <c r="AU120" s="2">
        <f t="shared" si="88"/>
        <v>200780</v>
      </c>
      <c r="AV120" s="2">
        <f t="shared" si="89"/>
        <v>10294</v>
      </c>
      <c r="AW120" s="2">
        <f t="shared" si="90"/>
        <v>343</v>
      </c>
      <c r="AX120" s="2">
        <f t="shared" si="91"/>
        <v>8985</v>
      </c>
      <c r="AY120" s="2">
        <f t="shared" si="43"/>
        <v>5888</v>
      </c>
      <c r="AZ120" s="2">
        <f t="shared" si="44"/>
        <v>3410</v>
      </c>
      <c r="BA120" s="2">
        <f t="shared" si="45"/>
        <v>1578</v>
      </c>
      <c r="BB120" s="2">
        <f t="shared" si="46"/>
        <v>10876</v>
      </c>
      <c r="BC120" s="2">
        <f t="shared" si="47"/>
        <v>21210</v>
      </c>
      <c r="BD120" s="2">
        <f t="shared" si="48"/>
        <v>1812</v>
      </c>
      <c r="BE120" s="2">
        <f t="shared" si="49"/>
        <v>23022</v>
      </c>
      <c r="BF120" s="2">
        <f t="shared" si="50"/>
        <v>8903</v>
      </c>
      <c r="BG120" s="2">
        <f t="shared" si="51"/>
        <v>389</v>
      </c>
      <c r="BH120" s="2">
        <f t="shared" si="52"/>
        <v>61</v>
      </c>
      <c r="BI120" s="2">
        <f t="shared" si="53"/>
        <v>9353</v>
      </c>
      <c r="BJ120" s="2">
        <f t="shared" si="54"/>
        <v>1149</v>
      </c>
      <c r="BK120" s="2">
        <f t="shared" si="55"/>
        <v>2212</v>
      </c>
      <c r="BL120" s="2">
        <f t="shared" si="56"/>
        <v>342316</v>
      </c>
      <c r="BM120" s="2">
        <f t="shared" si="82"/>
        <v>188</v>
      </c>
      <c r="BN120">
        <f ca="1">SUM(OFFSET($B120,-($B120-1),MATCH(BN$6,$7:$7,)-1,1,1):OFFSET($B120,0,MATCH(BN$6,$7:$7,)-1,1,1))</f>
        <v>140643</v>
      </c>
      <c r="BO120">
        <f ca="1">SUM(OFFSET($B120,-($B120-1),MATCH(BO$6,$7:$7,)-1,1,1):OFFSET($B120,0,MATCH(BO$6,$7:$7,)-1,1,1))</f>
        <v>20045</v>
      </c>
      <c r="BP120">
        <f ca="1">SUM(OFFSET($B120,-($B120-1),MATCH(BP$6,$7:$7,)-1,1,1):OFFSET($B120,0,MATCH(BP$6,$7:$7,)-1,1,1))</f>
        <v>200780</v>
      </c>
      <c r="BQ120">
        <f ca="1">SUM(OFFSET($B120,-($B120-1),MATCH(BQ$6,$7:$7,)-1,1,1):OFFSET($B120,0,MATCH(BQ$6,$7:$7,)-1,1,1))</f>
        <v>10294</v>
      </c>
      <c r="BR120">
        <f ca="1">SUM(OFFSET($B120,-($B120-1),MATCH(BR$6,$7:$7,)-1,1,1):OFFSET($B120,0,MATCH(BR$6,$7:$7,)-1,1,1))</f>
        <v>343</v>
      </c>
      <c r="BS120">
        <f ca="1">SUM(OFFSET($B120,-($B120-1),MATCH(BS$6,$7:$7,)-1,1,1):OFFSET($B120,0,MATCH(BS$6,$7:$7,)-1,1,1))</f>
        <v>8985</v>
      </c>
      <c r="BT120">
        <f ca="1">SUM(OFFSET($B120,-($B120-1),MATCH(BT$6,$7:$7,)-1,1,1):OFFSET($B120,0,MATCH(BT$6,$7:$7,)-1,1,1))</f>
        <v>5888</v>
      </c>
      <c r="BU120">
        <f ca="1">SUM(OFFSET($B120,-($B120-1),MATCH(BU$6,$7:$7,)-1,1,1):OFFSET($B120,0,MATCH(BU$6,$7:$7,)-1,1,1))</f>
        <v>3410</v>
      </c>
      <c r="BV120">
        <f ca="1">SUM(OFFSET($B120,-($B120-1),MATCH(BV$6,$7:$7,)-1,1,1):OFFSET($B120,0,MATCH(BV$6,$7:$7,)-1,1,1))</f>
        <v>1578</v>
      </c>
      <c r="BW120">
        <f ca="1">SUM(OFFSET($B120,-($B120-1),MATCH(BW$6,$7:$7,)-1,1,1):OFFSET($B120,0,MATCH(BW$6,$7:$7,)-1,1,1))</f>
        <v>10876</v>
      </c>
      <c r="BX120">
        <f ca="1">SUM(OFFSET($B120,-($B120-1),MATCH(BX$6,$7:$7,)-1,1,1):OFFSET($B120,0,MATCH(BX$6,$7:$7,)-1,1,1))</f>
        <v>21210</v>
      </c>
      <c r="BY120">
        <f ca="1">SUM(OFFSET($B120,-($B120-1),MATCH(BY$6,$7:$7,)-1,1,1):OFFSET($B120,0,MATCH(BY$6,$7:$7,)-1,1,1))</f>
        <v>1812</v>
      </c>
      <c r="BZ120">
        <f ca="1">SUM(OFFSET($B120,-($B120-1),MATCH(BZ$6,$7:$7,)-1,1,1):OFFSET($B120,0,MATCH(BZ$6,$7:$7,)-1,1,1))</f>
        <v>23022</v>
      </c>
      <c r="CA120">
        <f ca="1">SUM(OFFSET($B120,-($B120-1),MATCH(CA$6,$7:$7,)-1,1,1):OFFSET($B120,0,MATCH(CA$6,$7:$7,)-1,1,1))</f>
        <v>8903</v>
      </c>
      <c r="CB120">
        <f ca="1">SUM(OFFSET($B120,-($B120-1),MATCH(CB$6,$7:$7,)-1,1,1):OFFSET($B120,0,MATCH(CB$6,$7:$7,)-1,1,1))</f>
        <v>389</v>
      </c>
      <c r="CC120">
        <f ca="1">SUM(OFFSET($B120,-($B120-1),MATCH(CC$6,$7:$7,)-1,1,1):OFFSET($B120,0,MATCH(CC$6,$7:$7,)-1,1,1))</f>
        <v>61</v>
      </c>
      <c r="CD120">
        <f ca="1">SUM(OFFSET($B120,-($B120-1),MATCH(CD$6,$7:$7,)-1,1,1):OFFSET($B120,0,MATCH(CD$6,$7:$7,)-1,1,1))</f>
        <v>9353</v>
      </c>
      <c r="CE120">
        <f ca="1">SUM(OFFSET($B120,-($B120-1),MATCH(CE$6,$7:$7,)-1,1,1):OFFSET($B120,0,MATCH(CE$6,$7:$7,)-1,1,1))</f>
        <v>1149</v>
      </c>
      <c r="CF120">
        <f ca="1">SUM(OFFSET($B120,-($B120-1),MATCH(CF$6,$7:$7,)-1,1,1):OFFSET($B120,0,MATCH(CF$6,$7:$7,)-1,1,1))</f>
        <v>2212</v>
      </c>
      <c r="CG120">
        <f ca="1">SUM(OFFSET($B120,-($B120-1),MATCH(CG$6,$7:$7,)-1,1,1):OFFSET($B120,0,MATCH(CG$6,$7:$7,)-1,1,1))</f>
        <v>342316</v>
      </c>
      <c r="CH120">
        <f ca="1">SUM(OFFSET($B120,-($B120-1),MATCH(CH$6,$7:$7,)-1,1,1):OFFSET($B120,0,MATCH(CH$6,$7:$7,)-1,1,1))</f>
        <v>2523</v>
      </c>
      <c r="CI120">
        <f ca="1">SUM(OFFSET($B120,-($B120-1),MATCH(CI$6,$7:$7,)-1,1,1):OFFSET($B120,0,MATCH(CI$6,$7:$7,)-1,1,1))</f>
        <v>113330</v>
      </c>
      <c r="CJ120">
        <f>'[2]Tab L Summary'!$B39</f>
        <v>3856</v>
      </c>
      <c r="CK120">
        <f>'[2]Tab L Summary'!$D39</f>
        <v>5360</v>
      </c>
      <c r="CL120">
        <f>'[2]Tab L Summary'!$F39</f>
        <v>7808</v>
      </c>
      <c r="CM120">
        <f>'[2]Tab L Summary'!$H39</f>
        <v>416</v>
      </c>
      <c r="CN120">
        <f>'[2]Tab L Summary'!$J39</f>
        <v>1008</v>
      </c>
      <c r="CO120" s="2">
        <f t="shared" ref="CO120:CS121" si="92">SUM(CJ109:CJ120)</f>
        <v>38048</v>
      </c>
      <c r="CP120" s="2">
        <f t="shared" si="92"/>
        <v>46656</v>
      </c>
      <c r="CQ120" s="2">
        <f t="shared" si="92"/>
        <v>89360</v>
      </c>
      <c r="CR120" s="2">
        <f t="shared" si="92"/>
        <v>2416</v>
      </c>
      <c r="CS120" s="2">
        <f t="shared" si="92"/>
        <v>10736</v>
      </c>
      <c r="CT120">
        <f ca="1">SUM(OFFSET($B120,-($B120-1),MATCH(CT$6,$7:$7,)-1,1,1):OFFSET($B120,0,MATCH(CT$6,$7:$7,)-1,1,1))</f>
        <v>46656</v>
      </c>
      <c r="CU120">
        <f ca="1">SUM(OFFSET($B120,-($B120-1),MATCH(CU$6,$7:$7,)-1,1,1):OFFSET($B120,0,MATCH(CU$6,$7:$7,)-1,1,1))</f>
        <v>89360</v>
      </c>
      <c r="CV120">
        <f ca="1">SUM(OFFSET($B120,-($B120-1),MATCH(CV$6,$7:$7,)-1,1,1):OFFSET($B120,0,MATCH(CV$6,$7:$7,)-1,1,1))</f>
        <v>2416</v>
      </c>
      <c r="CW120">
        <f ca="1">SUM(OFFSET($B120,-($B120-1),MATCH(CW$6,$7:$7,)-1,1,1):OFFSET($B120,0,MATCH(CW$6,$7:$7,)-1,1,1))</f>
        <v>10736</v>
      </c>
      <c r="CX120">
        <f ca="1">SUM(OFFSET($B120,-($B120-1),MATCH(CX$6,$7:$7,)-1,1,1):OFFSET($B120,0,MATCH(CX$6,$7:$7,)-1,1,1))</f>
        <v>452224</v>
      </c>
    </row>
    <row r="121" spans="2:102">
      <c r="B121" s="38">
        <f t="shared" si="83"/>
        <v>1</v>
      </c>
      <c r="C121" s="37">
        <v>42095</v>
      </c>
      <c r="D121" s="156">
        <f>'[2]Summary Passenger'!$B43</f>
        <v>76772</v>
      </c>
      <c r="E121" s="155">
        <f>'[2]Summary Passenger'!$F43</f>
        <v>524</v>
      </c>
      <c r="F121" s="155">
        <f>'[2]Summary Passenger'!$J43</f>
        <v>89744</v>
      </c>
      <c r="G121" s="155">
        <f>SUM(D110:D121)</f>
        <v>785645</v>
      </c>
      <c r="H121" s="155">
        <f>SUM(E110:E121)</f>
        <v>5572</v>
      </c>
      <c r="I121" s="155">
        <f>SUM(F110:F121)</f>
        <v>948904</v>
      </c>
      <c r="J121" s="155">
        <f ca="1">SUM(OFFSET($B121,-($B121-1),MATCH(J$6,$7:$7,)-1,1,1):OFFSET($B121,0,MATCH(J$6,$7:$7,)-1,1,1))</f>
        <v>524</v>
      </c>
      <c r="K121" s="155">
        <f ca="1">SUM(OFFSET($B121,-($B121-1),MATCH(K$6,$7:$7,)-1,1,1):OFFSET($B121,0,MATCH(K$6,$7:$7,)-1,1,1))</f>
        <v>89744</v>
      </c>
      <c r="L121" s="155">
        <f ca="1">SUM(OFFSET($B121,-($B121-1),MATCH(L$6,$7:$7,)-1,1,1):OFFSET($B121,0,MATCH(L$6,$7:$7,)-1,1,1))</f>
        <v>785645</v>
      </c>
      <c r="M121" s="31">
        <f>'[2]Summary Passenger'!$D43</f>
        <v>418452</v>
      </c>
      <c r="N121" s="41">
        <f>'[2]Summary Passenger'!$H43</f>
        <v>6558</v>
      </c>
      <c r="O121" s="41">
        <f>'[2]Summary Passenger'!$L43</f>
        <v>526564</v>
      </c>
      <c r="P121">
        <f>SUM(M110:M121)</f>
        <v>4717232</v>
      </c>
      <c r="Q121">
        <f>SUM(N110:N121)</f>
        <v>78174</v>
      </c>
      <c r="R121">
        <f>SUM(O110:O121)</f>
        <v>6051979</v>
      </c>
      <c r="S121">
        <f ca="1">SUM(OFFSET($B121,-($B121-1),MATCH(S$6,$7:$7,)-1,1,1):OFFSET($B121,0,MATCH(S$6,$7:$7,)-1,1,1))</f>
        <v>6558</v>
      </c>
      <c r="T121">
        <f ca="1">SUM(OFFSET($B121,-($B121-1),MATCH(T$6,$7:$7,)-1,1,1):OFFSET($B121,0,MATCH(T$6,$7:$7,)-1,1,1))</f>
        <v>526564</v>
      </c>
      <c r="U121">
        <f ca="1">SUM(OFFSET($B121,-($B121-1),MATCH(U$6,$7:$7,)-1,1,1):OFFSET($B121,0,MATCH(U$6,$7:$7,)-1,1,1))</f>
        <v>4717232</v>
      </c>
      <c r="V121" s="31">
        <f>'[2]Tab K Summary'!$B40</f>
        <v>723</v>
      </c>
      <c r="W121" s="41">
        <f>'[2]Tab K Summary'!$D40</f>
        <v>15669</v>
      </c>
      <c r="X121" s="41">
        <f>'[2]Tab K Summary'!$F40</f>
        <v>1094</v>
      </c>
      <c r="Y121" s="41">
        <f>'[2]Tab K Summary'!$H40</f>
        <v>19122</v>
      </c>
      <c r="Z121" s="41">
        <f>'[2]Tab K Summary'!$J40</f>
        <v>863</v>
      </c>
      <c r="AA121" s="41">
        <f>'[2]Tab K Summary'!$L40</f>
        <v>0</v>
      </c>
      <c r="AB121" s="41">
        <f>'[2]Tab K Summary'!$N40</f>
        <v>794</v>
      </c>
      <c r="AC121">
        <v>471</v>
      </c>
      <c r="AD121">
        <v>249</v>
      </c>
      <c r="AE121">
        <v>56</v>
      </c>
      <c r="AF121">
        <v>776</v>
      </c>
      <c r="AG121" s="41">
        <v>1142</v>
      </c>
      <c r="AH121">
        <v>134</v>
      </c>
      <c r="AI121" s="41">
        <v>1276</v>
      </c>
      <c r="AJ121">
        <v>794</v>
      </c>
      <c r="AK121">
        <v>18</v>
      </c>
      <c r="AL121">
        <v>80</v>
      </c>
      <c r="AM121">
        <v>892</v>
      </c>
      <c r="AN121">
        <v>66</v>
      </c>
      <c r="AO121">
        <v>233</v>
      </c>
      <c r="AP121" s="41">
        <v>34810</v>
      </c>
      <c r="AQ121" s="41">
        <v>158</v>
      </c>
      <c r="AR121" s="2">
        <f t="shared" si="85"/>
        <v>10037</v>
      </c>
      <c r="AS121" s="2">
        <f t="shared" si="86"/>
        <v>143119</v>
      </c>
      <c r="AT121" s="2">
        <f t="shared" si="87"/>
        <v>19716</v>
      </c>
      <c r="AU121" s="2">
        <f t="shared" si="88"/>
        <v>204350</v>
      </c>
      <c r="AV121" s="2">
        <f t="shared" si="89"/>
        <v>10220</v>
      </c>
      <c r="AW121" s="2">
        <f t="shared" si="90"/>
        <v>310</v>
      </c>
      <c r="AX121" s="2">
        <f t="shared" si="91"/>
        <v>9152</v>
      </c>
      <c r="AY121" s="2">
        <f t="shared" si="43"/>
        <v>5999</v>
      </c>
      <c r="AZ121" s="2">
        <f t="shared" si="44"/>
        <v>3442</v>
      </c>
      <c r="BA121" s="2">
        <f t="shared" si="45"/>
        <v>1630</v>
      </c>
      <c r="BB121" s="2">
        <f t="shared" si="46"/>
        <v>11071</v>
      </c>
      <c r="BC121" s="2">
        <f t="shared" si="47"/>
        <v>20845</v>
      </c>
      <c r="BD121" s="2">
        <f t="shared" si="48"/>
        <v>1794</v>
      </c>
      <c r="BE121" s="2">
        <f t="shared" si="49"/>
        <v>22639</v>
      </c>
      <c r="BF121" s="2">
        <f t="shared" si="50"/>
        <v>9054</v>
      </c>
      <c r="BG121" s="2">
        <f t="shared" si="51"/>
        <v>391</v>
      </c>
      <c r="BH121" s="2">
        <f t="shared" si="52"/>
        <v>125</v>
      </c>
      <c r="BI121" s="2">
        <f t="shared" si="53"/>
        <v>9570</v>
      </c>
      <c r="BJ121" s="2">
        <f t="shared" si="54"/>
        <v>1084</v>
      </c>
      <c r="BK121" s="2">
        <f t="shared" si="55"/>
        <v>2203</v>
      </c>
      <c r="BL121" s="2">
        <f t="shared" si="56"/>
        <v>348311</v>
      </c>
      <c r="BM121" s="2">
        <f t="shared" si="82"/>
        <v>158</v>
      </c>
      <c r="BN121">
        <f ca="1">SUM(OFFSET($B121,-($B121-1),MATCH(BN$6,$7:$7,)-1,1,1):OFFSET($B121,0,MATCH(BN$6,$7:$7,)-1,1,1))</f>
        <v>15669</v>
      </c>
      <c r="BO121">
        <f ca="1">SUM(OFFSET($B121,-($B121-1),MATCH(BO$6,$7:$7,)-1,1,1):OFFSET($B121,0,MATCH(BO$6,$7:$7,)-1,1,1))</f>
        <v>1094</v>
      </c>
      <c r="BP121">
        <f ca="1">SUM(OFFSET($B121,-($B121-1),MATCH(BP$6,$7:$7,)-1,1,1):OFFSET($B121,0,MATCH(BP$6,$7:$7,)-1,1,1))</f>
        <v>19122</v>
      </c>
      <c r="BQ121">
        <f ca="1">SUM(OFFSET($B121,-($B121-1),MATCH(BQ$6,$7:$7,)-1,1,1):OFFSET($B121,0,MATCH(BQ$6,$7:$7,)-1,1,1))</f>
        <v>863</v>
      </c>
      <c r="BR121">
        <f ca="1">SUM(OFFSET($B121,-($B121-1),MATCH(BR$6,$7:$7,)-1,1,1):OFFSET($B121,0,MATCH(BR$6,$7:$7,)-1,1,1))</f>
        <v>0</v>
      </c>
      <c r="BS121">
        <f ca="1">SUM(OFFSET($B121,-($B121-1),MATCH(BS$6,$7:$7,)-1,1,1):OFFSET($B121,0,MATCH(BS$6,$7:$7,)-1,1,1))</f>
        <v>794</v>
      </c>
      <c r="BT121">
        <f ca="1">SUM(OFFSET($B121,-($B121-1),MATCH(BT$6,$7:$7,)-1,1,1):OFFSET($B121,0,MATCH(BT$6,$7:$7,)-1,1,1))</f>
        <v>471</v>
      </c>
      <c r="BU121">
        <f ca="1">SUM(OFFSET($B121,-($B121-1),MATCH(BU$6,$7:$7,)-1,1,1):OFFSET($B121,0,MATCH(BU$6,$7:$7,)-1,1,1))</f>
        <v>249</v>
      </c>
      <c r="BV121">
        <f ca="1">SUM(OFFSET($B121,-($B121-1),MATCH(BV$6,$7:$7,)-1,1,1):OFFSET($B121,0,MATCH(BV$6,$7:$7,)-1,1,1))</f>
        <v>56</v>
      </c>
      <c r="BW121">
        <f ca="1">SUM(OFFSET($B121,-($B121-1),MATCH(BW$6,$7:$7,)-1,1,1):OFFSET($B121,0,MATCH(BW$6,$7:$7,)-1,1,1))</f>
        <v>776</v>
      </c>
      <c r="BX121">
        <f ca="1">SUM(OFFSET($B121,-($B121-1),MATCH(BX$6,$7:$7,)-1,1,1):OFFSET($B121,0,MATCH(BX$6,$7:$7,)-1,1,1))</f>
        <v>1142</v>
      </c>
      <c r="BY121">
        <f ca="1">SUM(OFFSET($B121,-($B121-1),MATCH(BY$6,$7:$7,)-1,1,1):OFFSET($B121,0,MATCH(BY$6,$7:$7,)-1,1,1))</f>
        <v>134</v>
      </c>
      <c r="BZ121">
        <f ca="1">SUM(OFFSET($B121,-($B121-1),MATCH(BZ$6,$7:$7,)-1,1,1):OFFSET($B121,0,MATCH(BZ$6,$7:$7,)-1,1,1))</f>
        <v>1276</v>
      </c>
      <c r="CA121">
        <f ca="1">SUM(OFFSET($B121,-($B121-1),MATCH(CA$6,$7:$7,)-1,1,1):OFFSET($B121,0,MATCH(CA$6,$7:$7,)-1,1,1))</f>
        <v>794</v>
      </c>
      <c r="CB121">
        <f ca="1">SUM(OFFSET($B121,-($B121-1),MATCH(CB$6,$7:$7,)-1,1,1):OFFSET($B121,0,MATCH(CB$6,$7:$7,)-1,1,1))</f>
        <v>18</v>
      </c>
      <c r="CC121">
        <f ca="1">SUM(OFFSET($B121,-($B121-1),MATCH(CC$6,$7:$7,)-1,1,1):OFFSET($B121,0,MATCH(CC$6,$7:$7,)-1,1,1))</f>
        <v>80</v>
      </c>
      <c r="CD121">
        <f ca="1">SUM(OFFSET($B121,-($B121-1),MATCH(CD$6,$7:$7,)-1,1,1):OFFSET($B121,0,MATCH(CD$6,$7:$7,)-1,1,1))</f>
        <v>892</v>
      </c>
      <c r="CE121">
        <f ca="1">SUM(OFFSET($B121,-($B121-1),MATCH(CE$6,$7:$7,)-1,1,1):OFFSET($B121,0,MATCH(CE$6,$7:$7,)-1,1,1))</f>
        <v>66</v>
      </c>
      <c r="CF121">
        <f ca="1">SUM(OFFSET($B121,-($B121-1),MATCH(CF$6,$7:$7,)-1,1,1):OFFSET($B121,0,MATCH(CF$6,$7:$7,)-1,1,1))</f>
        <v>233</v>
      </c>
      <c r="CG121">
        <f ca="1">SUM(OFFSET($B121,-($B121-1),MATCH(CG$6,$7:$7,)-1,1,1):OFFSET($B121,0,MATCH(CG$6,$7:$7,)-1,1,1))</f>
        <v>34810</v>
      </c>
      <c r="CH121">
        <f ca="1">SUM(OFFSET($B121,-($B121-1),MATCH(CH$6,$7:$7,)-1,1,1):OFFSET($B121,0,MATCH(CH$6,$7:$7,)-1,1,1))</f>
        <v>158</v>
      </c>
      <c r="CI121">
        <f ca="1">SUM(OFFSET($B121,-($B121-1),MATCH(CI$6,$7:$7,)-1,1,1):OFFSET($B121,0,MATCH(CI$6,$7:$7,)-1,1,1))</f>
        <v>10037</v>
      </c>
      <c r="CJ121">
        <f>'[2]Tab L Summary'!$B40</f>
        <v>3312</v>
      </c>
      <c r="CK121">
        <f>'[2]Tab L Summary'!$D40</f>
        <v>6288</v>
      </c>
      <c r="CL121">
        <f>'[2]Tab L Summary'!$F40</f>
        <v>8192</v>
      </c>
      <c r="CM121">
        <f>'[2]Tab L Summary'!$H40</f>
        <v>144</v>
      </c>
      <c r="CN121">
        <f>'[2]Tab L Summary'!$J40</f>
        <v>928</v>
      </c>
      <c r="CO121" s="2">
        <f t="shared" si="92"/>
        <v>38368</v>
      </c>
      <c r="CP121" s="2">
        <f t="shared" si="92"/>
        <v>48160</v>
      </c>
      <c r="CQ121" s="2">
        <f t="shared" si="92"/>
        <v>89472</v>
      </c>
      <c r="CR121" s="2">
        <f t="shared" si="92"/>
        <v>2512</v>
      </c>
      <c r="CS121" s="2">
        <f t="shared" si="92"/>
        <v>10912</v>
      </c>
      <c r="CT121">
        <f ca="1">SUM(OFFSET($B121,-($B121-1),MATCH(CT$6,$7:$7,)-1,1,1):OFFSET($B121,0,MATCH(CT$6,$7:$7,)-1,1,1))</f>
        <v>6288</v>
      </c>
      <c r="CU121">
        <f ca="1">SUM(OFFSET($B121,-($B121-1),MATCH(CU$6,$7:$7,)-1,1,1):OFFSET($B121,0,MATCH(CU$6,$7:$7,)-1,1,1))</f>
        <v>8192</v>
      </c>
      <c r="CV121">
        <f ca="1">SUM(OFFSET($B121,-($B121-1),MATCH(CV$6,$7:$7,)-1,1,1):OFFSET($B121,0,MATCH(CV$6,$7:$7,)-1,1,1))</f>
        <v>144</v>
      </c>
      <c r="CW121">
        <f ca="1">SUM(OFFSET($B121,-($B121-1),MATCH(CW$6,$7:$7,)-1,1,1):OFFSET($B121,0,MATCH(CW$6,$7:$7,)-1,1,1))</f>
        <v>928</v>
      </c>
      <c r="CX121">
        <f ca="1">SUM(OFFSET($B121,-($B121-1),MATCH(CX$6,$7:$7,)-1,1,1):OFFSET($B121,0,MATCH(CX$6,$7:$7,)-1,1,1))</f>
        <v>38368</v>
      </c>
    </row>
    <row r="122" spans="2:102">
      <c r="B122" s="38">
        <f t="shared" si="83"/>
        <v>2</v>
      </c>
      <c r="C122" s="37">
        <v>42125</v>
      </c>
      <c r="D122" s="156">
        <f>'[2]Summary Passenger'!$B44</f>
        <v>64446</v>
      </c>
      <c r="E122" s="155">
        <f>'[2]Summary Passenger'!$F44</f>
        <v>506</v>
      </c>
      <c r="F122" s="155">
        <f>'[2]Summary Passenger'!$J44</f>
        <v>86696</v>
      </c>
      <c r="G122" s="155">
        <f t="shared" si="76"/>
        <v>794184</v>
      </c>
      <c r="H122" s="155">
        <f t="shared" si="84"/>
        <v>5638</v>
      </c>
      <c r="I122" s="155">
        <f t="shared" si="81"/>
        <v>960784</v>
      </c>
      <c r="J122" s="155">
        <f ca="1">SUM(OFFSET($B122,-($B122-1),MATCH(J$6,$7:$7,)-1,1,1):OFFSET($B122,0,MATCH(J$6,$7:$7,)-1,1,1))</f>
        <v>1030</v>
      </c>
      <c r="K122" s="155">
        <f ca="1">SUM(OFFSET($B122,-($B122-1),MATCH(K$6,$7:$7,)-1,1,1):OFFSET($B122,0,MATCH(K$6,$7:$7,)-1,1,1))</f>
        <v>176440</v>
      </c>
      <c r="L122" s="155">
        <f ca="1">SUM(OFFSET($B122,-($B122-1),MATCH(L$6,$7:$7,)-1,1,1):OFFSET($B122,0,MATCH(L$6,$7:$7,)-1,1,1))</f>
        <v>1579829</v>
      </c>
      <c r="M122" s="31">
        <f>'[2]Summary Passenger'!$D44</f>
        <v>395049</v>
      </c>
      <c r="N122" s="41">
        <f>'[2]Summary Passenger'!$H44</f>
        <v>6156</v>
      </c>
      <c r="O122" s="41">
        <f>'[2]Summary Passenger'!$L44</f>
        <v>498564</v>
      </c>
      <c r="P122">
        <f t="shared" si="78"/>
        <v>4724968</v>
      </c>
      <c r="Q122">
        <f t="shared" si="79"/>
        <v>77838</v>
      </c>
      <c r="R122">
        <f t="shared" si="80"/>
        <v>6054238</v>
      </c>
      <c r="S122">
        <f ca="1">SUM(OFFSET($B122,-($B122-1),MATCH(S$6,$7:$7,)-1,1,1):OFFSET($B122,0,MATCH(S$6,$7:$7,)-1,1,1))</f>
        <v>12714</v>
      </c>
      <c r="T122">
        <f ca="1">SUM(OFFSET($B122,-($B122-1),MATCH(T$6,$7:$7,)-1,1,1):OFFSET($B122,0,MATCH(T$6,$7:$7,)-1,1,1))</f>
        <v>1025128</v>
      </c>
      <c r="U122">
        <f ca="1">SUM(OFFSET($B122,-($B122-1),MATCH(U$6,$7:$7,)-1,1,1):OFFSET($B122,0,MATCH(U$6,$7:$7,)-1,1,1))</f>
        <v>9442200</v>
      </c>
      <c r="V122" s="31">
        <f>'[2]Tab K Summary'!$B41</f>
        <v>625</v>
      </c>
      <c r="W122" s="41">
        <f>'[2]Tab K Summary'!$D41</f>
        <v>10814</v>
      </c>
      <c r="X122" s="41">
        <f>'[2]Tab K Summary'!$F41</f>
        <v>1047</v>
      </c>
      <c r="Y122" s="41">
        <f>'[2]Tab K Summary'!$H41</f>
        <v>17166</v>
      </c>
      <c r="Z122" s="41">
        <f>'[2]Tab K Summary'!$J41</f>
        <v>571</v>
      </c>
      <c r="AA122" s="41">
        <f>'[2]Tab K Summary'!$L41</f>
        <v>64</v>
      </c>
      <c r="AB122" s="41">
        <f>'[2]Tab K Summary'!$N41</f>
        <v>714</v>
      </c>
      <c r="AC122">
        <v>308</v>
      </c>
      <c r="AD122">
        <v>296</v>
      </c>
      <c r="AE122">
        <v>121</v>
      </c>
      <c r="AF122">
        <v>725</v>
      </c>
      <c r="AG122" s="41">
        <v>1101</v>
      </c>
      <c r="AH122">
        <v>115</v>
      </c>
      <c r="AI122" s="41">
        <v>1216</v>
      </c>
      <c r="AJ122">
        <v>713</v>
      </c>
      <c r="AK122">
        <v>34</v>
      </c>
      <c r="AL122">
        <v>33</v>
      </c>
      <c r="AM122">
        <v>780</v>
      </c>
      <c r="AN122">
        <v>23</v>
      </c>
      <c r="AO122">
        <v>98</v>
      </c>
      <c r="AP122" s="41">
        <v>28065</v>
      </c>
      <c r="AQ122" s="41">
        <v>157</v>
      </c>
      <c r="AR122" s="2">
        <f t="shared" si="85"/>
        <v>9884</v>
      </c>
      <c r="AS122" s="2">
        <f t="shared" si="86"/>
        <v>144848</v>
      </c>
      <c r="AT122" s="2">
        <f t="shared" si="87"/>
        <v>20172</v>
      </c>
      <c r="AU122" s="2">
        <f t="shared" si="88"/>
        <v>204914</v>
      </c>
      <c r="AV122" s="2">
        <f t="shared" si="89"/>
        <v>10421</v>
      </c>
      <c r="AW122" s="2">
        <f t="shared" si="90"/>
        <v>374</v>
      </c>
      <c r="AX122" s="2">
        <f t="shared" si="91"/>
        <v>9478</v>
      </c>
      <c r="AY122" s="2">
        <f t="shared" si="43"/>
        <v>5918</v>
      </c>
      <c r="AZ122" s="2">
        <f t="shared" si="44"/>
        <v>3395</v>
      </c>
      <c r="BA122" s="2">
        <f t="shared" si="45"/>
        <v>1693</v>
      </c>
      <c r="BB122" s="2">
        <f t="shared" si="46"/>
        <v>11006</v>
      </c>
      <c r="BC122" s="2">
        <f t="shared" si="47"/>
        <v>21338</v>
      </c>
      <c r="BD122" s="2">
        <f t="shared" si="48"/>
        <v>1857</v>
      </c>
      <c r="BE122" s="2">
        <f t="shared" si="49"/>
        <v>23195</v>
      </c>
      <c r="BF122" s="2">
        <f t="shared" si="50"/>
        <v>9379</v>
      </c>
      <c r="BG122" s="2">
        <f t="shared" si="51"/>
        <v>425</v>
      </c>
      <c r="BH122" s="2">
        <f t="shared" si="52"/>
        <v>141</v>
      </c>
      <c r="BI122" s="2">
        <f t="shared" si="53"/>
        <v>9945</v>
      </c>
      <c r="BJ122" s="2">
        <f t="shared" si="54"/>
        <v>1064</v>
      </c>
      <c r="BK122" s="2">
        <f t="shared" si="55"/>
        <v>2204</v>
      </c>
      <c r="BL122" s="2">
        <f t="shared" si="56"/>
        <v>350638</v>
      </c>
      <c r="BM122" s="2">
        <f t="shared" si="82"/>
        <v>157</v>
      </c>
      <c r="BN122">
        <f ca="1">SUM(OFFSET($B122,-($B122-1),MATCH(BN$6,$7:$7,)-1,1,1):OFFSET($B122,0,MATCH(BN$6,$7:$7,)-1,1,1))</f>
        <v>26483</v>
      </c>
      <c r="BO122">
        <f ca="1">SUM(OFFSET($B122,-($B122-1),MATCH(BO$6,$7:$7,)-1,1,1):OFFSET($B122,0,MATCH(BO$6,$7:$7,)-1,1,1))</f>
        <v>2141</v>
      </c>
      <c r="BP122">
        <f ca="1">SUM(OFFSET($B122,-($B122-1),MATCH(BP$6,$7:$7,)-1,1,1):OFFSET($B122,0,MATCH(BP$6,$7:$7,)-1,1,1))</f>
        <v>36288</v>
      </c>
      <c r="BQ122">
        <f ca="1">SUM(OFFSET($B122,-($B122-1),MATCH(BQ$6,$7:$7,)-1,1,1):OFFSET($B122,0,MATCH(BQ$6,$7:$7,)-1,1,1))</f>
        <v>1434</v>
      </c>
      <c r="BR122">
        <f ca="1">SUM(OFFSET($B122,-($B122-1),MATCH(BR$6,$7:$7,)-1,1,1):OFFSET($B122,0,MATCH(BR$6,$7:$7,)-1,1,1))</f>
        <v>64</v>
      </c>
      <c r="BS122">
        <f ca="1">SUM(OFFSET($B122,-($B122-1),MATCH(BS$6,$7:$7,)-1,1,1):OFFSET($B122,0,MATCH(BS$6,$7:$7,)-1,1,1))</f>
        <v>1508</v>
      </c>
      <c r="BT122">
        <f ca="1">SUM(OFFSET($B122,-($B122-1),MATCH(BT$6,$7:$7,)-1,1,1):OFFSET($B122,0,MATCH(BT$6,$7:$7,)-1,1,1))</f>
        <v>779</v>
      </c>
      <c r="BU122">
        <f ca="1">SUM(OFFSET($B122,-($B122-1),MATCH(BU$6,$7:$7,)-1,1,1):OFFSET($B122,0,MATCH(BU$6,$7:$7,)-1,1,1))</f>
        <v>545</v>
      </c>
      <c r="BV122">
        <f ca="1">SUM(OFFSET($B122,-($B122-1),MATCH(BV$6,$7:$7,)-1,1,1):OFFSET($B122,0,MATCH(BV$6,$7:$7,)-1,1,1))</f>
        <v>177</v>
      </c>
      <c r="BW122">
        <f ca="1">SUM(OFFSET($B122,-($B122-1),MATCH(BW$6,$7:$7,)-1,1,1):OFFSET($B122,0,MATCH(BW$6,$7:$7,)-1,1,1))</f>
        <v>1501</v>
      </c>
      <c r="BX122">
        <f ca="1">SUM(OFFSET($B122,-($B122-1),MATCH(BX$6,$7:$7,)-1,1,1):OFFSET($B122,0,MATCH(BX$6,$7:$7,)-1,1,1))</f>
        <v>2243</v>
      </c>
      <c r="BY122">
        <f ca="1">SUM(OFFSET($B122,-($B122-1),MATCH(BY$6,$7:$7,)-1,1,1):OFFSET($B122,0,MATCH(BY$6,$7:$7,)-1,1,1))</f>
        <v>249</v>
      </c>
      <c r="BZ122">
        <f ca="1">SUM(OFFSET($B122,-($B122-1),MATCH(BZ$6,$7:$7,)-1,1,1):OFFSET($B122,0,MATCH(BZ$6,$7:$7,)-1,1,1))</f>
        <v>2492</v>
      </c>
      <c r="CA122">
        <f ca="1">SUM(OFFSET($B122,-($B122-1),MATCH(CA$6,$7:$7,)-1,1,1):OFFSET($B122,0,MATCH(CA$6,$7:$7,)-1,1,1))</f>
        <v>1507</v>
      </c>
      <c r="CB122">
        <f ca="1">SUM(OFFSET($B122,-($B122-1),MATCH(CB$6,$7:$7,)-1,1,1):OFFSET($B122,0,MATCH(CB$6,$7:$7,)-1,1,1))</f>
        <v>52</v>
      </c>
      <c r="CC122">
        <f ca="1">SUM(OFFSET($B122,-($B122-1),MATCH(CC$6,$7:$7,)-1,1,1):OFFSET($B122,0,MATCH(CC$6,$7:$7,)-1,1,1))</f>
        <v>113</v>
      </c>
      <c r="CD122">
        <f ca="1">SUM(OFFSET($B122,-($B122-1),MATCH(CD$6,$7:$7,)-1,1,1):OFFSET($B122,0,MATCH(CD$6,$7:$7,)-1,1,1))</f>
        <v>1672</v>
      </c>
      <c r="CE122">
        <f ca="1">SUM(OFFSET($B122,-($B122-1),MATCH(CE$6,$7:$7,)-1,1,1):OFFSET($B122,0,MATCH(CE$6,$7:$7,)-1,1,1))</f>
        <v>89</v>
      </c>
      <c r="CF122">
        <f ca="1">SUM(OFFSET($B122,-($B122-1),MATCH(CF$6,$7:$7,)-1,1,1):OFFSET($B122,0,MATCH(CF$6,$7:$7,)-1,1,1))</f>
        <v>331</v>
      </c>
      <c r="CG122">
        <f ca="1">SUM(OFFSET($B122,-($B122-1),MATCH(CG$6,$7:$7,)-1,1,1):OFFSET($B122,0,MATCH(CG$6,$7:$7,)-1,1,1))</f>
        <v>62875</v>
      </c>
      <c r="CH122">
        <f ca="1">SUM(OFFSET($B122,-($B122-1),MATCH(CH$6,$7:$7,)-1,1,1):OFFSET($B122,0,MATCH(CH$6,$7:$7,)-1,1,1))</f>
        <v>315</v>
      </c>
      <c r="CI122">
        <f ca="1">SUM(OFFSET($B122,-($B122-1),MATCH(CI$6,$7:$7,)-1,1,1):OFFSET($B122,0,MATCH(CI$6,$7:$7,)-1,1,1))</f>
        <v>19921</v>
      </c>
      <c r="CJ122">
        <f>'[2]Tab L Summary'!$B41</f>
        <v>3552</v>
      </c>
      <c r="CK122">
        <f>'[2]Tab L Summary'!$D41</f>
        <v>2480</v>
      </c>
      <c r="CL122">
        <f>'[2]Tab L Summary'!$F41</f>
        <v>6800</v>
      </c>
      <c r="CM122">
        <f>'[2]Tab L Summary'!$H41</f>
        <v>176</v>
      </c>
      <c r="CN122">
        <f>'[2]Tab L Summary'!$J41</f>
        <v>656</v>
      </c>
      <c r="CO122" s="2">
        <f t="shared" si="71"/>
        <v>38992</v>
      </c>
      <c r="CP122" s="2">
        <f t="shared" si="72"/>
        <v>49088</v>
      </c>
      <c r="CQ122" s="2">
        <f t="shared" si="73"/>
        <v>90464</v>
      </c>
      <c r="CR122" s="2">
        <f t="shared" si="74"/>
        <v>2640</v>
      </c>
      <c r="CS122" s="2">
        <f t="shared" si="75"/>
        <v>10672</v>
      </c>
      <c r="CT122">
        <f ca="1">SUM(OFFSET($B122,-($B122-1),MATCH(CT$6,$7:$7,)-1,1,1):OFFSET($B122,0,MATCH(CT$6,$7:$7,)-1,1,1))</f>
        <v>8768</v>
      </c>
      <c r="CU122">
        <f ca="1">SUM(OFFSET($B122,-($B122-1),MATCH(CU$6,$7:$7,)-1,1,1):OFFSET($B122,0,MATCH(CU$6,$7:$7,)-1,1,1))</f>
        <v>14992</v>
      </c>
      <c r="CV122">
        <f ca="1">SUM(OFFSET($B122,-($B122-1),MATCH(CV$6,$7:$7,)-1,1,1):OFFSET($B122,0,MATCH(CV$6,$7:$7,)-1,1,1))</f>
        <v>320</v>
      </c>
      <c r="CW122">
        <f ca="1">SUM(OFFSET($B122,-($B122-1),MATCH(CW$6,$7:$7,)-1,1,1):OFFSET($B122,0,MATCH(CW$6,$7:$7,)-1,1,1))</f>
        <v>1584</v>
      </c>
      <c r="CX122">
        <f ca="1">SUM(OFFSET($B122,-($B122-1),MATCH(CX$6,$7:$7,)-1,1,1):OFFSET($B122,0,MATCH(CX$6,$7:$7,)-1,1,1))</f>
        <v>77360</v>
      </c>
    </row>
    <row r="123" spans="2:102">
      <c r="B123" s="38">
        <f t="shared" si="83"/>
        <v>3</v>
      </c>
      <c r="C123" s="37">
        <v>42156</v>
      </c>
      <c r="D123" s="156">
        <f>'[2]Summary Passenger'!$B45</f>
        <v>62261</v>
      </c>
      <c r="E123" s="155">
        <f>'[2]Summary Passenger'!$F45</f>
        <v>495</v>
      </c>
      <c r="F123" s="155">
        <f>'[2]Summary Passenger'!$J45</f>
        <v>84780</v>
      </c>
      <c r="G123" s="155">
        <f t="shared" si="76"/>
        <v>803461</v>
      </c>
      <c r="H123" s="155">
        <f t="shared" si="84"/>
        <v>5700</v>
      </c>
      <c r="I123" s="155">
        <f t="shared" si="81"/>
        <v>971892</v>
      </c>
      <c r="J123" s="155">
        <f ca="1">SUM(OFFSET($B123,-($B123-1),MATCH(J$6,$7:$7,)-1,1,1):OFFSET($B123,0,MATCH(J$6,$7:$7,)-1,1,1))</f>
        <v>1525</v>
      </c>
      <c r="K123" s="155">
        <f ca="1">SUM(OFFSET($B123,-($B123-1),MATCH(K$6,$7:$7,)-1,1,1):OFFSET($B123,0,MATCH(K$6,$7:$7,)-1,1,1))</f>
        <v>261220</v>
      </c>
      <c r="L123" s="155">
        <f ca="1">SUM(OFFSET($B123,-($B123-1),MATCH(L$6,$7:$7,)-1,1,1):OFFSET($B123,0,MATCH(L$6,$7:$7,)-1,1,1))</f>
        <v>2383290</v>
      </c>
      <c r="M123" s="31">
        <f>'[2]Summary Passenger'!$D45</f>
        <v>368606</v>
      </c>
      <c r="N123" s="41">
        <f>'[2]Summary Passenger'!$H45</f>
        <v>5989</v>
      </c>
      <c r="O123" s="41">
        <f>'[2]Summary Passenger'!$L45</f>
        <v>481925</v>
      </c>
      <c r="P123">
        <f t="shared" si="78"/>
        <v>4732958</v>
      </c>
      <c r="Q123">
        <f t="shared" si="79"/>
        <v>77851</v>
      </c>
      <c r="R123">
        <f t="shared" si="80"/>
        <v>6071045</v>
      </c>
      <c r="S123">
        <f ca="1">SUM(OFFSET($B123,-($B123-1),MATCH(S$6,$7:$7,)-1,1,1):OFFSET($B123,0,MATCH(S$6,$7:$7,)-1,1,1))</f>
        <v>18703</v>
      </c>
      <c r="T123">
        <f ca="1">SUM(OFFSET($B123,-($B123-1),MATCH(T$6,$7:$7,)-1,1,1):OFFSET($B123,0,MATCH(T$6,$7:$7,)-1,1,1))</f>
        <v>1507053</v>
      </c>
      <c r="U123">
        <f ca="1">SUM(OFFSET($B123,-($B123-1),MATCH(U$6,$7:$7,)-1,1,1):OFFSET($B123,0,MATCH(U$6,$7:$7,)-1,1,1))</f>
        <v>14175158</v>
      </c>
      <c r="V123" s="31">
        <f>'[2]Tab K Summary'!$B42</f>
        <v>642</v>
      </c>
      <c r="W123" s="41">
        <f>'[2]Tab K Summary'!$D42</f>
        <v>11371</v>
      </c>
      <c r="X123" s="41">
        <f>'[2]Tab K Summary'!$F42</f>
        <v>858</v>
      </c>
      <c r="Y123" s="41">
        <f>'[2]Tab K Summary'!$H42</f>
        <v>17380</v>
      </c>
      <c r="Z123" s="41">
        <f>'[2]Tab K Summary'!$J42</f>
        <v>709</v>
      </c>
      <c r="AA123" s="41">
        <f>'[2]Tab K Summary'!$L42</f>
        <v>32</v>
      </c>
      <c r="AB123" s="41">
        <f>'[2]Tab K Summary'!$N42</f>
        <v>556</v>
      </c>
      <c r="AC123">
        <v>524</v>
      </c>
      <c r="AD123">
        <v>135</v>
      </c>
      <c r="AE123">
        <v>71</v>
      </c>
      <c r="AF123">
        <v>730</v>
      </c>
      <c r="AG123">
        <v>940</v>
      </c>
      <c r="AH123">
        <v>126</v>
      </c>
      <c r="AI123" s="41">
        <v>1066</v>
      </c>
      <c r="AJ123">
        <v>551</v>
      </c>
      <c r="AK123">
        <v>21</v>
      </c>
      <c r="AL123">
        <v>0</v>
      </c>
      <c r="AM123">
        <v>572</v>
      </c>
      <c r="AN123">
        <v>178</v>
      </c>
      <c r="AO123">
        <v>95</v>
      </c>
      <c r="AP123" s="41">
        <v>28824</v>
      </c>
      <c r="AQ123" s="41">
        <v>183</v>
      </c>
      <c r="AR123" s="2">
        <f t="shared" si="85"/>
        <v>9760</v>
      </c>
      <c r="AS123" s="2">
        <f t="shared" si="86"/>
        <v>147287</v>
      </c>
      <c r="AT123" s="2">
        <f t="shared" si="87"/>
        <v>20410</v>
      </c>
      <c r="AU123" s="2">
        <f t="shared" si="88"/>
        <v>207236</v>
      </c>
      <c r="AV123" s="2">
        <f t="shared" si="89"/>
        <v>10556</v>
      </c>
      <c r="AW123" s="2">
        <f t="shared" si="90"/>
        <v>387</v>
      </c>
      <c r="AX123" s="2">
        <f t="shared" si="91"/>
        <v>9687</v>
      </c>
      <c r="AY123" s="2">
        <f t="shared" si="43"/>
        <v>5979</v>
      </c>
      <c r="AZ123" s="2">
        <f t="shared" si="44"/>
        <v>3326</v>
      </c>
      <c r="BA123" s="2">
        <f t="shared" si="45"/>
        <v>1598</v>
      </c>
      <c r="BB123" s="2">
        <f t="shared" si="46"/>
        <v>10903</v>
      </c>
      <c r="BC123" s="2">
        <f t="shared" si="47"/>
        <v>21588</v>
      </c>
      <c r="BD123" s="2">
        <f t="shared" si="48"/>
        <v>1920</v>
      </c>
      <c r="BE123" s="2">
        <f t="shared" si="49"/>
        <v>23508</v>
      </c>
      <c r="BF123" s="2">
        <f t="shared" si="50"/>
        <v>9583</v>
      </c>
      <c r="BG123" s="2">
        <f t="shared" si="51"/>
        <v>413</v>
      </c>
      <c r="BH123" s="2">
        <f t="shared" si="52"/>
        <v>141</v>
      </c>
      <c r="BI123" s="2">
        <f t="shared" si="53"/>
        <v>10137</v>
      </c>
      <c r="BJ123" s="2">
        <f t="shared" si="54"/>
        <v>1224</v>
      </c>
      <c r="BK123" s="2">
        <f t="shared" si="55"/>
        <v>2161</v>
      </c>
      <c r="BL123" s="2">
        <f t="shared" si="56"/>
        <v>355387</v>
      </c>
      <c r="BM123" s="2">
        <f t="shared" si="82"/>
        <v>183</v>
      </c>
      <c r="BN123">
        <f ca="1">SUM(OFFSET($B123,-($B123-1),MATCH(BN$6,$7:$7,)-1,1,1):OFFSET($B123,0,MATCH(BN$6,$7:$7,)-1,1,1))</f>
        <v>37854</v>
      </c>
      <c r="BO123">
        <f ca="1">SUM(OFFSET($B123,-($B123-1),MATCH(BO$6,$7:$7,)-1,1,1):OFFSET($B123,0,MATCH(BO$6,$7:$7,)-1,1,1))</f>
        <v>2999</v>
      </c>
      <c r="BP123">
        <f ca="1">SUM(OFFSET($B123,-($B123-1),MATCH(BP$6,$7:$7,)-1,1,1):OFFSET($B123,0,MATCH(BP$6,$7:$7,)-1,1,1))</f>
        <v>53668</v>
      </c>
      <c r="BQ123">
        <f ca="1">SUM(OFFSET($B123,-($B123-1),MATCH(BQ$6,$7:$7,)-1,1,1):OFFSET($B123,0,MATCH(BQ$6,$7:$7,)-1,1,1))</f>
        <v>2143</v>
      </c>
      <c r="BR123">
        <f ca="1">SUM(OFFSET($B123,-($B123-1),MATCH(BR$6,$7:$7,)-1,1,1):OFFSET($B123,0,MATCH(BR$6,$7:$7,)-1,1,1))</f>
        <v>96</v>
      </c>
      <c r="BS123">
        <f ca="1">SUM(OFFSET($B123,-($B123-1),MATCH(BS$6,$7:$7,)-1,1,1):OFFSET($B123,0,MATCH(BS$6,$7:$7,)-1,1,1))</f>
        <v>2064</v>
      </c>
      <c r="BT123">
        <f ca="1">SUM(OFFSET($B123,-($B123-1),MATCH(BT$6,$7:$7,)-1,1,1):OFFSET($B123,0,MATCH(BT$6,$7:$7,)-1,1,1))</f>
        <v>1303</v>
      </c>
      <c r="BU123">
        <f ca="1">SUM(OFFSET($B123,-($B123-1),MATCH(BU$6,$7:$7,)-1,1,1):OFFSET($B123,0,MATCH(BU$6,$7:$7,)-1,1,1))</f>
        <v>680</v>
      </c>
      <c r="BV123">
        <f ca="1">SUM(OFFSET($B123,-($B123-1),MATCH(BV$6,$7:$7,)-1,1,1):OFFSET($B123,0,MATCH(BV$6,$7:$7,)-1,1,1))</f>
        <v>248</v>
      </c>
      <c r="BW123">
        <f ca="1">SUM(OFFSET($B123,-($B123-1),MATCH(BW$6,$7:$7,)-1,1,1):OFFSET($B123,0,MATCH(BW$6,$7:$7,)-1,1,1))</f>
        <v>2231</v>
      </c>
      <c r="BX123">
        <f ca="1">SUM(OFFSET($B123,-($B123-1),MATCH(BX$6,$7:$7,)-1,1,1):OFFSET($B123,0,MATCH(BX$6,$7:$7,)-1,1,1))</f>
        <v>3183</v>
      </c>
      <c r="BY123">
        <f ca="1">SUM(OFFSET($B123,-($B123-1),MATCH(BY$6,$7:$7,)-1,1,1):OFFSET($B123,0,MATCH(BY$6,$7:$7,)-1,1,1))</f>
        <v>375</v>
      </c>
      <c r="BZ123">
        <f ca="1">SUM(OFFSET($B123,-($B123-1),MATCH(BZ$6,$7:$7,)-1,1,1):OFFSET($B123,0,MATCH(BZ$6,$7:$7,)-1,1,1))</f>
        <v>3558</v>
      </c>
      <c r="CA123">
        <f ca="1">SUM(OFFSET($B123,-($B123-1),MATCH(CA$6,$7:$7,)-1,1,1):OFFSET($B123,0,MATCH(CA$6,$7:$7,)-1,1,1))</f>
        <v>2058</v>
      </c>
      <c r="CB123">
        <f ca="1">SUM(OFFSET($B123,-($B123-1),MATCH(CB$6,$7:$7,)-1,1,1):OFFSET($B123,0,MATCH(CB$6,$7:$7,)-1,1,1))</f>
        <v>73</v>
      </c>
      <c r="CC123">
        <f ca="1">SUM(OFFSET($B123,-($B123-1),MATCH(CC$6,$7:$7,)-1,1,1):OFFSET($B123,0,MATCH(CC$6,$7:$7,)-1,1,1))</f>
        <v>113</v>
      </c>
      <c r="CD123">
        <f ca="1">SUM(OFFSET($B123,-($B123-1),MATCH(CD$6,$7:$7,)-1,1,1):OFFSET($B123,0,MATCH(CD$6,$7:$7,)-1,1,1))</f>
        <v>2244</v>
      </c>
      <c r="CE123">
        <f ca="1">SUM(OFFSET($B123,-($B123-1),MATCH(CE$6,$7:$7,)-1,1,1):OFFSET($B123,0,MATCH(CE$6,$7:$7,)-1,1,1))</f>
        <v>267</v>
      </c>
      <c r="CF123">
        <f ca="1">SUM(OFFSET($B123,-($B123-1),MATCH(CF$6,$7:$7,)-1,1,1):OFFSET($B123,0,MATCH(CF$6,$7:$7,)-1,1,1))</f>
        <v>426</v>
      </c>
      <c r="CG123">
        <f ca="1">SUM(OFFSET($B123,-($B123-1),MATCH(CG$6,$7:$7,)-1,1,1):OFFSET($B123,0,MATCH(CG$6,$7:$7,)-1,1,1))</f>
        <v>91699</v>
      </c>
      <c r="CH123">
        <f ca="1">SUM(OFFSET($B123,-($B123-1),MATCH(CH$6,$7:$7,)-1,1,1):OFFSET($B123,0,MATCH(CH$6,$7:$7,)-1,1,1))</f>
        <v>498</v>
      </c>
      <c r="CI123">
        <f ca="1">SUM(OFFSET($B123,-($B123-1),MATCH(CI$6,$7:$7,)-1,1,1):OFFSET($B123,0,MATCH(CI$6,$7:$7,)-1,1,1))</f>
        <v>29681</v>
      </c>
      <c r="CJ123">
        <f>'[2]Tab L Summary'!$B42</f>
        <v>3456</v>
      </c>
      <c r="CK123">
        <f>'[2]Tab L Summary'!$D42</f>
        <v>2752</v>
      </c>
      <c r="CL123">
        <f>'[2]Tab L Summary'!$F42</f>
        <v>6672</v>
      </c>
      <c r="CM123">
        <f>'[2]Tab L Summary'!$H42</f>
        <v>304</v>
      </c>
      <c r="CN123">
        <f>'[2]Tab L Summary'!$J42</f>
        <v>880</v>
      </c>
      <c r="CO123" s="2">
        <f t="shared" si="71"/>
        <v>39360</v>
      </c>
      <c r="CP123" s="2">
        <f t="shared" si="72"/>
        <v>49872</v>
      </c>
      <c r="CQ123" s="2">
        <f t="shared" si="73"/>
        <v>92048</v>
      </c>
      <c r="CR123" s="2">
        <f t="shared" si="74"/>
        <v>2656</v>
      </c>
      <c r="CS123" s="2">
        <f t="shared" si="75"/>
        <v>10928</v>
      </c>
      <c r="CT123">
        <f ca="1">SUM(OFFSET($B123,-($B123-1),MATCH(CT$6,$7:$7,)-1,1,1):OFFSET($B123,0,MATCH(CT$6,$7:$7,)-1,1,1))</f>
        <v>11520</v>
      </c>
      <c r="CU123">
        <f ca="1">SUM(OFFSET($B123,-($B123-1),MATCH(CU$6,$7:$7,)-1,1,1):OFFSET($B123,0,MATCH(CU$6,$7:$7,)-1,1,1))</f>
        <v>21664</v>
      </c>
      <c r="CV123">
        <f ca="1">SUM(OFFSET($B123,-($B123-1),MATCH(CV$6,$7:$7,)-1,1,1):OFFSET($B123,0,MATCH(CV$6,$7:$7,)-1,1,1))</f>
        <v>624</v>
      </c>
      <c r="CW123">
        <f ca="1">SUM(OFFSET($B123,-($B123-1),MATCH(CW$6,$7:$7,)-1,1,1):OFFSET($B123,0,MATCH(CW$6,$7:$7,)-1,1,1))</f>
        <v>2464</v>
      </c>
      <c r="CX123">
        <f ca="1">SUM(OFFSET($B123,-($B123-1),MATCH(CX$6,$7:$7,)-1,1,1):OFFSET($B123,0,MATCH(CX$6,$7:$7,)-1,1,1))</f>
        <v>116720</v>
      </c>
    </row>
    <row r="124" spans="2:102">
      <c r="B124" s="38">
        <f t="shared" si="83"/>
        <v>4</v>
      </c>
      <c r="C124" s="37">
        <v>42186</v>
      </c>
      <c r="D124" s="156">
        <f>'[2]Summary Passenger'!$B46</f>
        <v>74990</v>
      </c>
      <c r="E124" s="155">
        <f>'[2]Summary Passenger'!$F46</f>
        <v>561</v>
      </c>
      <c r="F124" s="155">
        <f>'[2]Summary Passenger'!$J46</f>
        <v>95592</v>
      </c>
      <c r="G124" s="155">
        <f t="shared" si="76"/>
        <v>816141</v>
      </c>
      <c r="H124" s="155">
        <f t="shared" si="84"/>
        <v>5802</v>
      </c>
      <c r="I124" s="155">
        <f t="shared" si="81"/>
        <v>989380</v>
      </c>
      <c r="J124" s="155">
        <f ca="1">SUM(OFFSET($B124,-($B124-1),MATCH(J$6,$7:$7,)-1,1,1):OFFSET($B124,0,MATCH(J$6,$7:$7,)-1,1,1))</f>
        <v>2086</v>
      </c>
      <c r="K124" s="155">
        <f ca="1">SUM(OFFSET($B124,-($B124-1),MATCH(K$6,$7:$7,)-1,1,1):OFFSET($B124,0,MATCH(K$6,$7:$7,)-1,1,1))</f>
        <v>356812</v>
      </c>
      <c r="L124" s="155">
        <f ca="1">SUM(OFFSET($B124,-($B124-1),MATCH(L$6,$7:$7,)-1,1,1):OFFSET($B124,0,MATCH(L$6,$7:$7,)-1,1,1))</f>
        <v>3199431</v>
      </c>
      <c r="M124" s="31">
        <f>'[2]Summary Passenger'!$D46</f>
        <v>412132</v>
      </c>
      <c r="N124" s="41">
        <f>'[2]Summary Passenger'!$H46</f>
        <v>6599</v>
      </c>
      <c r="O124" s="41">
        <f>'[2]Summary Passenger'!$L46</f>
        <v>538717</v>
      </c>
      <c r="P124">
        <f t="shared" si="78"/>
        <v>4747934</v>
      </c>
      <c r="Q124">
        <f t="shared" si="79"/>
        <v>77775</v>
      </c>
      <c r="R124">
        <f t="shared" si="80"/>
        <v>6086712</v>
      </c>
      <c r="S124">
        <f ca="1">SUM(OFFSET($B124,-($B124-1),MATCH(S$6,$7:$7,)-1,1,1):OFFSET($B124,0,MATCH(S$6,$7:$7,)-1,1,1))</f>
        <v>25302</v>
      </c>
      <c r="T124">
        <f ca="1">SUM(OFFSET($B124,-($B124-1),MATCH(T$6,$7:$7,)-1,1,1):OFFSET($B124,0,MATCH(T$6,$7:$7,)-1,1,1))</f>
        <v>2045770</v>
      </c>
      <c r="U124">
        <f ca="1">SUM(OFFSET($B124,-($B124-1),MATCH(U$6,$7:$7,)-1,1,1):OFFSET($B124,0,MATCH(U$6,$7:$7,)-1,1,1))</f>
        <v>18923092</v>
      </c>
      <c r="V124" s="31">
        <f>'[2]Tab K Summary'!$B43</f>
        <v>1145</v>
      </c>
      <c r="W124" s="41">
        <f>'[2]Tab K Summary'!$D43</f>
        <v>10685</v>
      </c>
      <c r="X124" s="41">
        <f>'[2]Tab K Summary'!$F43</f>
        <v>1197</v>
      </c>
      <c r="Y124" s="41">
        <f>'[2]Tab K Summary'!$H43</f>
        <v>23186</v>
      </c>
      <c r="Z124" s="41">
        <f>'[2]Tab K Summary'!$J43</f>
        <v>758</v>
      </c>
      <c r="AA124" s="41">
        <f>'[2]Tab K Summary'!$L43</f>
        <v>137</v>
      </c>
      <c r="AB124" s="41">
        <f>'[2]Tab K Summary'!$N43</f>
        <v>624</v>
      </c>
      <c r="AC124">
        <v>669</v>
      </c>
      <c r="AD124">
        <v>492</v>
      </c>
      <c r="AE124">
        <v>86</v>
      </c>
      <c r="AF124" s="41">
        <v>1247</v>
      </c>
      <c r="AG124" s="41">
        <v>1286</v>
      </c>
      <c r="AH124">
        <v>167</v>
      </c>
      <c r="AI124" s="41">
        <v>1453</v>
      </c>
      <c r="AJ124">
        <v>592</v>
      </c>
      <c r="AK124">
        <v>32</v>
      </c>
      <c r="AL124">
        <v>32</v>
      </c>
      <c r="AM124">
        <v>656</v>
      </c>
      <c r="AN124">
        <v>70</v>
      </c>
      <c r="AO124">
        <v>116</v>
      </c>
      <c r="AP124" s="41">
        <v>34043</v>
      </c>
      <c r="AQ124" s="41">
        <v>122</v>
      </c>
      <c r="AR124" s="2">
        <f t="shared" si="85"/>
        <v>10156</v>
      </c>
      <c r="AS124" s="2">
        <f t="shared" si="86"/>
        <v>148753</v>
      </c>
      <c r="AT124" s="2">
        <f t="shared" si="87"/>
        <v>20668</v>
      </c>
      <c r="AU124" s="2">
        <f t="shared" si="88"/>
        <v>210906</v>
      </c>
      <c r="AV124" s="2">
        <f t="shared" si="89"/>
        <v>10741</v>
      </c>
      <c r="AW124" s="2">
        <f t="shared" si="90"/>
        <v>486</v>
      </c>
      <c r="AX124" s="2">
        <f t="shared" si="91"/>
        <v>9837</v>
      </c>
      <c r="AY124" s="2">
        <f t="shared" si="43"/>
        <v>6239</v>
      </c>
      <c r="AZ124" s="2">
        <f t="shared" si="44"/>
        <v>3587</v>
      </c>
      <c r="BA124" s="2">
        <f t="shared" si="45"/>
        <v>1534</v>
      </c>
      <c r="BB124" s="2">
        <f t="shared" si="46"/>
        <v>11360</v>
      </c>
      <c r="BC124" s="2">
        <f t="shared" si="47"/>
        <v>21865</v>
      </c>
      <c r="BD124" s="2">
        <f t="shared" si="48"/>
        <v>2000</v>
      </c>
      <c r="BE124" s="2">
        <f t="shared" si="49"/>
        <v>23865</v>
      </c>
      <c r="BF124" s="2">
        <f t="shared" si="50"/>
        <v>9717</v>
      </c>
      <c r="BG124" s="2">
        <f t="shared" si="51"/>
        <v>429</v>
      </c>
      <c r="BH124" s="2">
        <f t="shared" si="52"/>
        <v>171</v>
      </c>
      <c r="BI124" s="2">
        <f t="shared" si="53"/>
        <v>10317</v>
      </c>
      <c r="BJ124" s="2">
        <f t="shared" si="54"/>
        <v>1147</v>
      </c>
      <c r="BK124" s="2">
        <f t="shared" si="55"/>
        <v>2172</v>
      </c>
      <c r="BL124" s="2">
        <f t="shared" si="56"/>
        <v>360640</v>
      </c>
      <c r="BM124" s="2">
        <f t="shared" si="82"/>
        <v>122</v>
      </c>
      <c r="BN124">
        <f ca="1">SUM(OFFSET($B124,-($B124-1),MATCH(BN$6,$7:$7,)-1,1,1):OFFSET($B124,0,MATCH(BN$6,$7:$7,)-1,1,1))</f>
        <v>48539</v>
      </c>
      <c r="BO124">
        <f ca="1">SUM(OFFSET($B124,-($B124-1),MATCH(BO$6,$7:$7,)-1,1,1):OFFSET($B124,0,MATCH(BO$6,$7:$7,)-1,1,1))</f>
        <v>4196</v>
      </c>
      <c r="BP124">
        <f ca="1">SUM(OFFSET($B124,-($B124-1),MATCH(BP$6,$7:$7,)-1,1,1):OFFSET($B124,0,MATCH(BP$6,$7:$7,)-1,1,1))</f>
        <v>76854</v>
      </c>
      <c r="BQ124">
        <f ca="1">SUM(OFFSET($B124,-($B124-1),MATCH(BQ$6,$7:$7,)-1,1,1):OFFSET($B124,0,MATCH(BQ$6,$7:$7,)-1,1,1))</f>
        <v>2901</v>
      </c>
      <c r="BR124">
        <f ca="1">SUM(OFFSET($B124,-($B124-1),MATCH(BR$6,$7:$7,)-1,1,1):OFFSET($B124,0,MATCH(BR$6,$7:$7,)-1,1,1))</f>
        <v>233</v>
      </c>
      <c r="BS124">
        <f ca="1">SUM(OFFSET($B124,-($B124-1),MATCH(BS$6,$7:$7,)-1,1,1):OFFSET($B124,0,MATCH(BS$6,$7:$7,)-1,1,1))</f>
        <v>2688</v>
      </c>
      <c r="BT124">
        <f ca="1">SUM(OFFSET($B124,-($B124-1),MATCH(BT$6,$7:$7,)-1,1,1):OFFSET($B124,0,MATCH(BT$6,$7:$7,)-1,1,1))</f>
        <v>1972</v>
      </c>
      <c r="BU124">
        <f ca="1">SUM(OFFSET($B124,-($B124-1),MATCH(BU$6,$7:$7,)-1,1,1):OFFSET($B124,0,MATCH(BU$6,$7:$7,)-1,1,1))</f>
        <v>1172</v>
      </c>
      <c r="BV124">
        <f ca="1">SUM(OFFSET($B124,-($B124-1),MATCH(BV$6,$7:$7,)-1,1,1):OFFSET($B124,0,MATCH(BV$6,$7:$7,)-1,1,1))</f>
        <v>334</v>
      </c>
      <c r="BW124">
        <f ca="1">SUM(OFFSET($B124,-($B124-1),MATCH(BW$6,$7:$7,)-1,1,1):OFFSET($B124,0,MATCH(BW$6,$7:$7,)-1,1,1))</f>
        <v>3478</v>
      </c>
      <c r="BX124">
        <f ca="1">SUM(OFFSET($B124,-($B124-1),MATCH(BX$6,$7:$7,)-1,1,1):OFFSET($B124,0,MATCH(BX$6,$7:$7,)-1,1,1))</f>
        <v>4469</v>
      </c>
      <c r="BY124">
        <f ca="1">SUM(OFFSET($B124,-($B124-1),MATCH(BY$6,$7:$7,)-1,1,1):OFFSET($B124,0,MATCH(BY$6,$7:$7,)-1,1,1))</f>
        <v>542</v>
      </c>
      <c r="BZ124">
        <f ca="1">SUM(OFFSET($B124,-($B124-1),MATCH(BZ$6,$7:$7,)-1,1,1):OFFSET($B124,0,MATCH(BZ$6,$7:$7,)-1,1,1))</f>
        <v>5011</v>
      </c>
      <c r="CA124">
        <f ca="1">SUM(OFFSET($B124,-($B124-1),MATCH(CA$6,$7:$7,)-1,1,1):OFFSET($B124,0,MATCH(CA$6,$7:$7,)-1,1,1))</f>
        <v>2650</v>
      </c>
      <c r="CB124">
        <f ca="1">SUM(OFFSET($B124,-($B124-1),MATCH(CB$6,$7:$7,)-1,1,1):OFFSET($B124,0,MATCH(CB$6,$7:$7,)-1,1,1))</f>
        <v>105</v>
      </c>
      <c r="CC124">
        <f ca="1">SUM(OFFSET($B124,-($B124-1),MATCH(CC$6,$7:$7,)-1,1,1):OFFSET($B124,0,MATCH(CC$6,$7:$7,)-1,1,1))</f>
        <v>145</v>
      </c>
      <c r="CD124">
        <f ca="1">SUM(OFFSET($B124,-($B124-1),MATCH(CD$6,$7:$7,)-1,1,1):OFFSET($B124,0,MATCH(CD$6,$7:$7,)-1,1,1))</f>
        <v>2900</v>
      </c>
      <c r="CE124">
        <f ca="1">SUM(OFFSET($B124,-($B124-1),MATCH(CE$6,$7:$7,)-1,1,1):OFFSET($B124,0,MATCH(CE$6,$7:$7,)-1,1,1))</f>
        <v>337</v>
      </c>
      <c r="CF124">
        <f ca="1">SUM(OFFSET($B124,-($B124-1),MATCH(CF$6,$7:$7,)-1,1,1):OFFSET($B124,0,MATCH(CF$6,$7:$7,)-1,1,1))</f>
        <v>542</v>
      </c>
      <c r="CG124">
        <f ca="1">SUM(OFFSET($B124,-($B124-1),MATCH(CG$6,$7:$7,)-1,1,1):OFFSET($B124,0,MATCH(CG$6,$7:$7,)-1,1,1))</f>
        <v>125742</v>
      </c>
      <c r="CH124">
        <f ca="1">SUM(OFFSET($B124,-($B124-1),MATCH(CH$6,$7:$7,)-1,1,1):OFFSET($B124,0,MATCH(CH$6,$7:$7,)-1,1,1))</f>
        <v>620</v>
      </c>
      <c r="CI124">
        <f ca="1">SUM(OFFSET($B124,-($B124-1),MATCH(CI$6,$7:$7,)-1,1,1):OFFSET($B124,0,MATCH(CI$6,$7:$7,)-1,1,1))</f>
        <v>39837</v>
      </c>
      <c r="CJ124">
        <f>'[2]Tab L Summary'!$B43</f>
        <v>3552</v>
      </c>
      <c r="CK124">
        <f>'[2]Tab L Summary'!$D43</f>
        <v>2736</v>
      </c>
      <c r="CL124">
        <f>'[2]Tab L Summary'!$F43</f>
        <v>6976</v>
      </c>
      <c r="CM124">
        <f>'[2]Tab L Summary'!$H43</f>
        <v>272</v>
      </c>
      <c r="CN124">
        <f>'[2]Tab L Summary'!$J43</f>
        <v>480</v>
      </c>
      <c r="CO124" s="2">
        <f t="shared" si="71"/>
        <v>40192</v>
      </c>
      <c r="CP124" s="2">
        <f t="shared" si="72"/>
        <v>50160</v>
      </c>
      <c r="CQ124" s="2">
        <f t="shared" si="73"/>
        <v>93424</v>
      </c>
      <c r="CR124" s="2">
        <f t="shared" si="74"/>
        <v>2688</v>
      </c>
      <c r="CS124" s="2">
        <f t="shared" si="75"/>
        <v>10720</v>
      </c>
      <c r="CT124">
        <f ca="1">SUM(OFFSET($B124,-($B124-1),MATCH(CT$6,$7:$7,)-1,1,1):OFFSET($B124,0,MATCH(CT$6,$7:$7,)-1,1,1))</f>
        <v>14256</v>
      </c>
      <c r="CU124">
        <f ca="1">SUM(OFFSET($B124,-($B124-1),MATCH(CU$6,$7:$7,)-1,1,1):OFFSET($B124,0,MATCH(CU$6,$7:$7,)-1,1,1))</f>
        <v>28640</v>
      </c>
      <c r="CV124">
        <f ca="1">SUM(OFFSET($B124,-($B124-1),MATCH(CV$6,$7:$7,)-1,1,1):OFFSET($B124,0,MATCH(CV$6,$7:$7,)-1,1,1))</f>
        <v>896</v>
      </c>
      <c r="CW124">
        <f ca="1">SUM(OFFSET($B124,-($B124-1),MATCH(CW$6,$7:$7,)-1,1,1):OFFSET($B124,0,MATCH(CW$6,$7:$7,)-1,1,1))</f>
        <v>2944</v>
      </c>
      <c r="CX124">
        <f ca="1">SUM(OFFSET($B124,-($B124-1),MATCH(CX$6,$7:$7,)-1,1,1):OFFSET($B124,0,MATCH(CX$6,$7:$7,)-1,1,1))</f>
        <v>156912</v>
      </c>
    </row>
    <row r="125" spans="2:102">
      <c r="B125" s="38">
        <f t="shared" si="83"/>
        <v>5</v>
      </c>
      <c r="C125" s="37">
        <v>42217</v>
      </c>
      <c r="D125" s="156">
        <f>'[2]Summary Passenger'!$B47</f>
        <v>70461</v>
      </c>
      <c r="E125" s="155">
        <f>'[2]Summary Passenger'!$F47</f>
        <v>542</v>
      </c>
      <c r="F125" s="155">
        <f>'[2]Summary Passenger'!$J47</f>
        <v>92216</v>
      </c>
      <c r="G125" s="155">
        <f t="shared" si="76"/>
        <v>827721</v>
      </c>
      <c r="H125" s="155">
        <f t="shared" si="84"/>
        <v>5892</v>
      </c>
      <c r="I125" s="155">
        <f t="shared" si="81"/>
        <v>1004700</v>
      </c>
      <c r="J125" s="155">
        <f ca="1">SUM(OFFSET($B125,-($B125-1),MATCH(J$6,$7:$7,)-1,1,1):OFFSET($B125,0,MATCH(J$6,$7:$7,)-1,1,1))</f>
        <v>2628</v>
      </c>
      <c r="K125" s="155">
        <f ca="1">SUM(OFFSET($B125,-($B125-1),MATCH(K$6,$7:$7,)-1,1,1):OFFSET($B125,0,MATCH(K$6,$7:$7,)-1,1,1))</f>
        <v>449028</v>
      </c>
      <c r="L125" s="155">
        <f ca="1">SUM(OFFSET($B125,-($B125-1),MATCH(L$6,$7:$7,)-1,1,1):OFFSET($B125,0,MATCH(L$6,$7:$7,)-1,1,1))</f>
        <v>4027152</v>
      </c>
      <c r="M125" s="31">
        <f>'[2]Summary Passenger'!$D47</f>
        <v>397764</v>
      </c>
      <c r="N125" s="41">
        <f>'[2]Summary Passenger'!$H47</f>
        <v>6415</v>
      </c>
      <c r="O125" s="41">
        <f>'[2]Summary Passenger'!$L47</f>
        <v>521607</v>
      </c>
      <c r="P125">
        <f t="shared" si="78"/>
        <v>4753461</v>
      </c>
      <c r="Q125">
        <f t="shared" si="79"/>
        <v>77783</v>
      </c>
      <c r="R125">
        <f t="shared" si="80"/>
        <v>6104144</v>
      </c>
      <c r="S125">
        <f ca="1">SUM(OFFSET($B125,-($B125-1),MATCH(S$6,$7:$7,)-1,1,1):OFFSET($B125,0,MATCH(S$6,$7:$7,)-1,1,1))</f>
        <v>31717</v>
      </c>
      <c r="T125">
        <f ca="1">SUM(OFFSET($B125,-($B125-1),MATCH(T$6,$7:$7,)-1,1,1):OFFSET($B125,0,MATCH(T$6,$7:$7,)-1,1,1))</f>
        <v>2567377</v>
      </c>
      <c r="U125">
        <f ca="1">SUM(OFFSET($B125,-($B125-1),MATCH(U$6,$7:$7,)-1,1,1):OFFSET($B125,0,MATCH(U$6,$7:$7,)-1,1,1))</f>
        <v>23676553</v>
      </c>
      <c r="V125" s="31">
        <f>'[2]Tab K Summary'!$B44</f>
        <v>804</v>
      </c>
      <c r="W125" s="41">
        <f>'[2]Tab K Summary'!$D44</f>
        <v>10993</v>
      </c>
      <c r="X125" s="41">
        <f>'[2]Tab K Summary'!$F44</f>
        <v>1281</v>
      </c>
      <c r="Y125" s="41">
        <f>'[2]Tab K Summary'!$H44</f>
        <v>21122</v>
      </c>
      <c r="Z125" s="41">
        <f>'[2]Tab K Summary'!$J44</f>
        <v>427</v>
      </c>
      <c r="AA125" s="41">
        <f>'[2]Tab K Summary'!$L44</f>
        <v>101</v>
      </c>
      <c r="AB125" s="41">
        <f>'[2]Tab K Summary'!$N44</f>
        <v>621</v>
      </c>
      <c r="AC125">
        <v>508</v>
      </c>
      <c r="AD125">
        <v>290</v>
      </c>
      <c r="AE125">
        <v>57</v>
      </c>
      <c r="AF125">
        <v>855</v>
      </c>
      <c r="AG125" s="41">
        <v>1301</v>
      </c>
      <c r="AH125">
        <v>95</v>
      </c>
      <c r="AI125" s="41">
        <v>1396</v>
      </c>
      <c r="AJ125">
        <v>636</v>
      </c>
      <c r="AK125">
        <v>33</v>
      </c>
      <c r="AL125">
        <v>0</v>
      </c>
      <c r="AM125">
        <v>669</v>
      </c>
      <c r="AN125">
        <v>100</v>
      </c>
      <c r="AO125">
        <v>71</v>
      </c>
      <c r="AP125" s="41">
        <v>32220</v>
      </c>
      <c r="AQ125" s="41">
        <v>164</v>
      </c>
      <c r="AR125" s="2">
        <f t="shared" si="85"/>
        <v>10396</v>
      </c>
      <c r="AS125" s="2">
        <f t="shared" si="86"/>
        <v>150467</v>
      </c>
      <c r="AT125" s="2">
        <f t="shared" si="87"/>
        <v>20943</v>
      </c>
      <c r="AU125" s="2">
        <f t="shared" si="88"/>
        <v>214058</v>
      </c>
      <c r="AV125" s="2">
        <f t="shared" si="89"/>
        <v>10601</v>
      </c>
      <c r="AW125" s="2">
        <f t="shared" si="90"/>
        <v>534</v>
      </c>
      <c r="AX125" s="2">
        <f t="shared" si="91"/>
        <v>9920</v>
      </c>
      <c r="AY125" s="2">
        <f t="shared" si="43"/>
        <v>6541</v>
      </c>
      <c r="AZ125" s="2">
        <f t="shared" si="44"/>
        <v>3587</v>
      </c>
      <c r="BA125" s="2">
        <f t="shared" si="45"/>
        <v>1501</v>
      </c>
      <c r="BB125" s="2">
        <f t="shared" si="46"/>
        <v>11629</v>
      </c>
      <c r="BC125" s="2">
        <f t="shared" si="47"/>
        <v>22154</v>
      </c>
      <c r="BD125" s="2">
        <f t="shared" si="48"/>
        <v>1975</v>
      </c>
      <c r="BE125" s="2">
        <f t="shared" si="49"/>
        <v>24129</v>
      </c>
      <c r="BF125" s="2">
        <f t="shared" si="50"/>
        <v>9815</v>
      </c>
      <c r="BG125" s="2">
        <f t="shared" si="51"/>
        <v>462</v>
      </c>
      <c r="BH125" s="2">
        <f t="shared" si="52"/>
        <v>168</v>
      </c>
      <c r="BI125" s="2">
        <f t="shared" si="53"/>
        <v>10445</v>
      </c>
      <c r="BJ125" s="2">
        <f t="shared" si="54"/>
        <v>1212</v>
      </c>
      <c r="BK125" s="2">
        <f t="shared" si="55"/>
        <v>2083</v>
      </c>
      <c r="BL125" s="2">
        <f t="shared" si="56"/>
        <v>365475</v>
      </c>
      <c r="BM125" s="2">
        <f t="shared" si="82"/>
        <v>164</v>
      </c>
      <c r="BN125">
        <f ca="1">SUM(OFFSET($B125,-($B125-1),MATCH(BN$6,$7:$7,)-1,1,1):OFFSET($B125,0,MATCH(BN$6,$7:$7,)-1,1,1))</f>
        <v>59532</v>
      </c>
      <c r="BO125">
        <f ca="1">SUM(OFFSET($B125,-($B125-1),MATCH(BO$6,$7:$7,)-1,1,1):OFFSET($B125,0,MATCH(BO$6,$7:$7,)-1,1,1))</f>
        <v>5477</v>
      </c>
      <c r="BP125">
        <f ca="1">SUM(OFFSET($B125,-($B125-1),MATCH(BP$6,$7:$7,)-1,1,1):OFFSET($B125,0,MATCH(BP$6,$7:$7,)-1,1,1))</f>
        <v>97976</v>
      </c>
      <c r="BQ125">
        <f ca="1">SUM(OFFSET($B125,-($B125-1),MATCH(BQ$6,$7:$7,)-1,1,1):OFFSET($B125,0,MATCH(BQ$6,$7:$7,)-1,1,1))</f>
        <v>3328</v>
      </c>
      <c r="BR125">
        <f ca="1">SUM(OFFSET($B125,-($B125-1),MATCH(BR$6,$7:$7,)-1,1,1):OFFSET($B125,0,MATCH(BR$6,$7:$7,)-1,1,1))</f>
        <v>334</v>
      </c>
      <c r="BS125">
        <f ca="1">SUM(OFFSET($B125,-($B125-1),MATCH(BS$6,$7:$7,)-1,1,1):OFFSET($B125,0,MATCH(BS$6,$7:$7,)-1,1,1))</f>
        <v>3309</v>
      </c>
      <c r="BT125">
        <f ca="1">SUM(OFFSET($B125,-($B125-1),MATCH(BT$6,$7:$7,)-1,1,1):OFFSET($B125,0,MATCH(BT$6,$7:$7,)-1,1,1))</f>
        <v>2480</v>
      </c>
      <c r="BU125">
        <f ca="1">SUM(OFFSET($B125,-($B125-1),MATCH(BU$6,$7:$7,)-1,1,1):OFFSET($B125,0,MATCH(BU$6,$7:$7,)-1,1,1))</f>
        <v>1462</v>
      </c>
      <c r="BV125">
        <f ca="1">SUM(OFFSET($B125,-($B125-1),MATCH(BV$6,$7:$7,)-1,1,1):OFFSET($B125,0,MATCH(BV$6,$7:$7,)-1,1,1))</f>
        <v>391</v>
      </c>
      <c r="BW125">
        <f ca="1">SUM(OFFSET($B125,-($B125-1),MATCH(BW$6,$7:$7,)-1,1,1):OFFSET($B125,0,MATCH(BW$6,$7:$7,)-1,1,1))</f>
        <v>4333</v>
      </c>
      <c r="BX125">
        <f ca="1">SUM(OFFSET($B125,-($B125-1),MATCH(BX$6,$7:$7,)-1,1,1):OFFSET($B125,0,MATCH(BX$6,$7:$7,)-1,1,1))</f>
        <v>5770</v>
      </c>
      <c r="BY125">
        <f ca="1">SUM(OFFSET($B125,-($B125-1),MATCH(BY$6,$7:$7,)-1,1,1):OFFSET($B125,0,MATCH(BY$6,$7:$7,)-1,1,1))</f>
        <v>637</v>
      </c>
      <c r="BZ125">
        <f ca="1">SUM(OFFSET($B125,-($B125-1),MATCH(BZ$6,$7:$7,)-1,1,1):OFFSET($B125,0,MATCH(BZ$6,$7:$7,)-1,1,1))</f>
        <v>6407</v>
      </c>
      <c r="CA125">
        <f ca="1">SUM(OFFSET($B125,-($B125-1),MATCH(CA$6,$7:$7,)-1,1,1):OFFSET($B125,0,MATCH(CA$6,$7:$7,)-1,1,1))</f>
        <v>3286</v>
      </c>
      <c r="CB125">
        <f ca="1">SUM(OFFSET($B125,-($B125-1),MATCH(CB$6,$7:$7,)-1,1,1):OFFSET($B125,0,MATCH(CB$6,$7:$7,)-1,1,1))</f>
        <v>138</v>
      </c>
      <c r="CC125">
        <f ca="1">SUM(OFFSET($B125,-($B125-1),MATCH(CC$6,$7:$7,)-1,1,1):OFFSET($B125,0,MATCH(CC$6,$7:$7,)-1,1,1))</f>
        <v>145</v>
      </c>
      <c r="CD125">
        <f ca="1">SUM(OFFSET($B125,-($B125-1),MATCH(CD$6,$7:$7,)-1,1,1):OFFSET($B125,0,MATCH(CD$6,$7:$7,)-1,1,1))</f>
        <v>3569</v>
      </c>
      <c r="CE125">
        <f ca="1">SUM(OFFSET($B125,-($B125-1),MATCH(CE$6,$7:$7,)-1,1,1):OFFSET($B125,0,MATCH(CE$6,$7:$7,)-1,1,1))</f>
        <v>437</v>
      </c>
      <c r="CF125">
        <f ca="1">SUM(OFFSET($B125,-($B125-1),MATCH(CF$6,$7:$7,)-1,1,1):OFFSET($B125,0,MATCH(CF$6,$7:$7,)-1,1,1))</f>
        <v>613</v>
      </c>
      <c r="CG125">
        <f ca="1">SUM(OFFSET($B125,-($B125-1),MATCH(CG$6,$7:$7,)-1,1,1):OFFSET($B125,0,MATCH(CG$6,$7:$7,)-1,1,1))</f>
        <v>157962</v>
      </c>
      <c r="CH125">
        <f ca="1">SUM(OFFSET($B125,-($B125-1),MATCH(CH$6,$7:$7,)-1,1,1):OFFSET($B125,0,MATCH(CH$6,$7:$7,)-1,1,1))</f>
        <v>784</v>
      </c>
      <c r="CI125">
        <f ca="1">SUM(OFFSET($B125,-($B125-1),MATCH(CI$6,$7:$7,)-1,1,1):OFFSET($B125,0,MATCH(CI$6,$7:$7,)-1,1,1))</f>
        <v>50233</v>
      </c>
      <c r="CJ125">
        <f>'[2]Tab L Summary'!$B44</f>
        <v>3664</v>
      </c>
      <c r="CK125">
        <f>'[2]Tab L Summary'!$D44</f>
        <v>2976</v>
      </c>
      <c r="CL125">
        <f>'[2]Tab L Summary'!$F44</f>
        <v>6304</v>
      </c>
      <c r="CM125">
        <f>'[2]Tab L Summary'!$H44</f>
        <v>144</v>
      </c>
      <c r="CN125">
        <f>'[2]Tab L Summary'!$J44</f>
        <v>880</v>
      </c>
      <c r="CO125" s="2">
        <f t="shared" si="71"/>
        <v>40192</v>
      </c>
      <c r="CP125" s="2">
        <f t="shared" si="72"/>
        <v>51312</v>
      </c>
      <c r="CQ125" s="2">
        <f t="shared" si="73"/>
        <v>94336</v>
      </c>
      <c r="CR125" s="2">
        <f t="shared" si="74"/>
        <v>2672</v>
      </c>
      <c r="CS125" s="2">
        <f t="shared" si="75"/>
        <v>10896</v>
      </c>
      <c r="CT125">
        <f ca="1">SUM(OFFSET($B125,-($B125-1),MATCH(CT$6,$7:$7,)-1,1,1):OFFSET($B125,0,MATCH(CT$6,$7:$7,)-1,1,1))</f>
        <v>17232</v>
      </c>
      <c r="CU125">
        <f ca="1">SUM(OFFSET($B125,-($B125-1),MATCH(CU$6,$7:$7,)-1,1,1):OFFSET($B125,0,MATCH(CU$6,$7:$7,)-1,1,1))</f>
        <v>34944</v>
      </c>
      <c r="CV125">
        <f ca="1">SUM(OFFSET($B125,-($B125-1),MATCH(CV$6,$7:$7,)-1,1,1):OFFSET($B125,0,MATCH(CV$6,$7:$7,)-1,1,1))</f>
        <v>1040</v>
      </c>
      <c r="CW125">
        <f ca="1">SUM(OFFSET($B125,-($B125-1),MATCH(CW$6,$7:$7,)-1,1,1):OFFSET($B125,0,MATCH(CW$6,$7:$7,)-1,1,1))</f>
        <v>3824</v>
      </c>
      <c r="CX125">
        <f ca="1">SUM(OFFSET($B125,-($B125-1),MATCH(CX$6,$7:$7,)-1,1,1):OFFSET($B125,0,MATCH(CX$6,$7:$7,)-1,1,1))</f>
        <v>197104</v>
      </c>
    </row>
    <row r="126" spans="2:102">
      <c r="B126" s="38">
        <f t="shared" si="83"/>
        <v>6</v>
      </c>
      <c r="C126" s="37">
        <v>42248</v>
      </c>
      <c r="D126" s="156">
        <f>'[2]Summary Passenger'!$B48</f>
        <v>70209</v>
      </c>
      <c r="E126" s="155">
        <f>'[2]Summary Passenger'!$F48</f>
        <v>522</v>
      </c>
      <c r="F126" s="155">
        <f>'[2]Summary Passenger'!$J48</f>
        <v>88904</v>
      </c>
      <c r="G126" s="155">
        <f t="shared" si="76"/>
        <v>837132</v>
      </c>
      <c r="H126" s="155">
        <f t="shared" si="84"/>
        <v>5964</v>
      </c>
      <c r="I126" s="155">
        <f t="shared" si="81"/>
        <v>1017060</v>
      </c>
      <c r="J126" s="155">
        <f ca="1">SUM(OFFSET($B126,-($B126-1),MATCH(J$6,$7:$7,)-1,1,1):OFFSET($B126,0,MATCH(J$6,$7:$7,)-1,1,1))</f>
        <v>3150</v>
      </c>
      <c r="K126" s="155">
        <f ca="1">SUM(OFFSET($B126,-($B126-1),MATCH(K$6,$7:$7,)-1,1,1):OFFSET($B126,0,MATCH(K$6,$7:$7,)-1,1,1))</f>
        <v>537932</v>
      </c>
      <c r="L126" s="155">
        <f ca="1">SUM(OFFSET($B126,-($B126-1),MATCH(L$6,$7:$7,)-1,1,1):OFFSET($B126,0,MATCH(L$6,$7:$7,)-1,1,1))</f>
        <v>4864284</v>
      </c>
      <c r="M126" s="31">
        <f>'[2]Summary Passenger'!$D48</f>
        <v>396062</v>
      </c>
      <c r="N126" s="41">
        <f>'[2]Summary Passenger'!$H48</f>
        <v>6582</v>
      </c>
      <c r="O126" s="41">
        <f>'[2]Summary Passenger'!$L48</f>
        <v>526356</v>
      </c>
      <c r="P126">
        <f t="shared" si="78"/>
        <v>4758311</v>
      </c>
      <c r="Q126">
        <f t="shared" si="79"/>
        <v>77959</v>
      </c>
      <c r="R126">
        <f t="shared" si="80"/>
        <v>6124070</v>
      </c>
      <c r="S126">
        <f ca="1">SUM(OFFSET($B126,-($B126-1),MATCH(S$6,$7:$7,)-1,1,1):OFFSET($B126,0,MATCH(S$6,$7:$7,)-1,1,1))</f>
        <v>38299</v>
      </c>
      <c r="T126">
        <f ca="1">SUM(OFFSET($B126,-($B126-1),MATCH(T$6,$7:$7,)-1,1,1):OFFSET($B126,0,MATCH(T$6,$7:$7,)-1,1,1))</f>
        <v>3093733</v>
      </c>
      <c r="U126">
        <f ca="1">SUM(OFFSET($B126,-($B126-1),MATCH(U$6,$7:$7,)-1,1,1):OFFSET($B126,0,MATCH(U$6,$7:$7,)-1,1,1))</f>
        <v>28434864</v>
      </c>
      <c r="V126" s="31">
        <f>'[2]Tab K Summary'!$B45</f>
        <v>916</v>
      </c>
      <c r="W126" s="41">
        <f>'[2]Tab K Summary'!$D45</f>
        <v>13028</v>
      </c>
      <c r="X126" s="41">
        <f>'[2]Tab K Summary'!$F45</f>
        <v>1075</v>
      </c>
      <c r="Y126" s="41">
        <f>'[2]Tab K Summary'!$H45</f>
        <v>19292</v>
      </c>
      <c r="Z126" s="41">
        <f>'[2]Tab K Summary'!$J45</f>
        <v>731</v>
      </c>
      <c r="AA126" s="41">
        <f>'[2]Tab K Summary'!$L45</f>
        <v>149</v>
      </c>
      <c r="AB126" s="41">
        <f>'[2]Tab K Summary'!$N45</f>
        <v>535</v>
      </c>
      <c r="AC126">
        <v>483</v>
      </c>
      <c r="AD126">
        <v>428</v>
      </c>
      <c r="AE126">
        <v>95</v>
      </c>
      <c r="AF126" s="41">
        <v>1006</v>
      </c>
      <c r="AG126" s="41">
        <v>1173</v>
      </c>
      <c r="AH126">
        <v>88</v>
      </c>
      <c r="AI126" s="41">
        <v>1261</v>
      </c>
      <c r="AJ126">
        <v>519</v>
      </c>
      <c r="AK126">
        <v>18</v>
      </c>
      <c r="AL126">
        <v>33</v>
      </c>
      <c r="AM126">
        <v>570</v>
      </c>
      <c r="AN126">
        <v>9</v>
      </c>
      <c r="AO126">
        <v>213</v>
      </c>
      <c r="AP126" s="41">
        <v>32535</v>
      </c>
      <c r="AQ126" s="41">
        <v>181</v>
      </c>
      <c r="AR126" s="2">
        <f t="shared" si="85"/>
        <v>10765</v>
      </c>
      <c r="AS126" s="2">
        <f t="shared" si="86"/>
        <v>151984</v>
      </c>
      <c r="AT126" s="2">
        <f t="shared" si="87"/>
        <v>21053</v>
      </c>
      <c r="AU126" s="2">
        <f t="shared" si="88"/>
        <v>216774</v>
      </c>
      <c r="AV126" s="2">
        <f t="shared" si="89"/>
        <v>10666</v>
      </c>
      <c r="AW126" s="2">
        <f t="shared" si="90"/>
        <v>617</v>
      </c>
      <c r="AX126" s="2">
        <f t="shared" si="91"/>
        <v>9987</v>
      </c>
      <c r="AY126" s="2">
        <f t="shared" si="43"/>
        <v>6672</v>
      </c>
      <c r="AZ126" s="2">
        <f t="shared" si="44"/>
        <v>3816</v>
      </c>
      <c r="BA126" s="2">
        <f t="shared" si="45"/>
        <v>1534</v>
      </c>
      <c r="BB126" s="2">
        <f t="shared" si="46"/>
        <v>12022</v>
      </c>
      <c r="BC126" s="2">
        <f t="shared" si="47"/>
        <v>22324</v>
      </c>
      <c r="BD126" s="2">
        <f t="shared" si="48"/>
        <v>1984</v>
      </c>
      <c r="BE126" s="2">
        <f t="shared" si="49"/>
        <v>24308</v>
      </c>
      <c r="BF126" s="2">
        <f t="shared" si="50"/>
        <v>9866</v>
      </c>
      <c r="BG126" s="2">
        <f t="shared" si="51"/>
        <v>478</v>
      </c>
      <c r="BH126" s="2">
        <f t="shared" si="52"/>
        <v>201</v>
      </c>
      <c r="BI126" s="2">
        <f t="shared" si="53"/>
        <v>10545</v>
      </c>
      <c r="BJ126" s="2">
        <f t="shared" si="54"/>
        <v>1133</v>
      </c>
      <c r="BK126" s="2">
        <f t="shared" si="55"/>
        <v>2100</v>
      </c>
      <c r="BL126" s="2">
        <f t="shared" si="56"/>
        <v>369823</v>
      </c>
      <c r="BM126" s="2">
        <f t="shared" si="82"/>
        <v>181</v>
      </c>
      <c r="BN126">
        <f ca="1">SUM(OFFSET($B126,-($B126-1),MATCH(BN$6,$7:$7,)-1,1,1):OFFSET($B126,0,MATCH(BN$6,$7:$7,)-1,1,1))</f>
        <v>72560</v>
      </c>
      <c r="BO126">
        <f ca="1">SUM(OFFSET($B126,-($B126-1),MATCH(BO$6,$7:$7,)-1,1,1):OFFSET($B126,0,MATCH(BO$6,$7:$7,)-1,1,1))</f>
        <v>6552</v>
      </c>
      <c r="BP126">
        <f ca="1">SUM(OFFSET($B126,-($B126-1),MATCH(BP$6,$7:$7,)-1,1,1):OFFSET($B126,0,MATCH(BP$6,$7:$7,)-1,1,1))</f>
        <v>117268</v>
      </c>
      <c r="BQ126">
        <f ca="1">SUM(OFFSET($B126,-($B126-1),MATCH(BQ$6,$7:$7,)-1,1,1):OFFSET($B126,0,MATCH(BQ$6,$7:$7,)-1,1,1))</f>
        <v>4059</v>
      </c>
      <c r="BR126">
        <f ca="1">SUM(OFFSET($B126,-($B126-1),MATCH(BR$6,$7:$7,)-1,1,1):OFFSET($B126,0,MATCH(BR$6,$7:$7,)-1,1,1))</f>
        <v>483</v>
      </c>
      <c r="BS126">
        <f ca="1">SUM(OFFSET($B126,-($B126-1),MATCH(BS$6,$7:$7,)-1,1,1):OFFSET($B126,0,MATCH(BS$6,$7:$7,)-1,1,1))</f>
        <v>3844</v>
      </c>
      <c r="BT126">
        <f ca="1">SUM(OFFSET($B126,-($B126-1),MATCH(BT$6,$7:$7,)-1,1,1):OFFSET($B126,0,MATCH(BT$6,$7:$7,)-1,1,1))</f>
        <v>2963</v>
      </c>
      <c r="BU126">
        <f ca="1">SUM(OFFSET($B126,-($B126-1),MATCH(BU$6,$7:$7,)-1,1,1):OFFSET($B126,0,MATCH(BU$6,$7:$7,)-1,1,1))</f>
        <v>1890</v>
      </c>
      <c r="BV126">
        <f ca="1">SUM(OFFSET($B126,-($B126-1),MATCH(BV$6,$7:$7,)-1,1,1):OFFSET($B126,0,MATCH(BV$6,$7:$7,)-1,1,1))</f>
        <v>486</v>
      </c>
      <c r="BW126">
        <f ca="1">SUM(OFFSET($B126,-($B126-1),MATCH(BW$6,$7:$7,)-1,1,1):OFFSET($B126,0,MATCH(BW$6,$7:$7,)-1,1,1))</f>
        <v>5339</v>
      </c>
      <c r="BX126">
        <f ca="1">SUM(OFFSET($B126,-($B126-1),MATCH(BX$6,$7:$7,)-1,1,1):OFFSET($B126,0,MATCH(BX$6,$7:$7,)-1,1,1))</f>
        <v>6943</v>
      </c>
      <c r="BY126">
        <f ca="1">SUM(OFFSET($B126,-($B126-1),MATCH(BY$6,$7:$7,)-1,1,1):OFFSET($B126,0,MATCH(BY$6,$7:$7,)-1,1,1))</f>
        <v>725</v>
      </c>
      <c r="BZ126">
        <f ca="1">SUM(OFFSET($B126,-($B126-1),MATCH(BZ$6,$7:$7,)-1,1,1):OFFSET($B126,0,MATCH(BZ$6,$7:$7,)-1,1,1))</f>
        <v>7668</v>
      </c>
      <c r="CA126">
        <f ca="1">SUM(OFFSET($B126,-($B126-1),MATCH(CA$6,$7:$7,)-1,1,1):OFFSET($B126,0,MATCH(CA$6,$7:$7,)-1,1,1))</f>
        <v>3805</v>
      </c>
      <c r="CB126">
        <f ca="1">SUM(OFFSET($B126,-($B126-1),MATCH(CB$6,$7:$7,)-1,1,1):OFFSET($B126,0,MATCH(CB$6,$7:$7,)-1,1,1))</f>
        <v>156</v>
      </c>
      <c r="CC126">
        <f ca="1">SUM(OFFSET($B126,-($B126-1),MATCH(CC$6,$7:$7,)-1,1,1):OFFSET($B126,0,MATCH(CC$6,$7:$7,)-1,1,1))</f>
        <v>178</v>
      </c>
      <c r="CD126">
        <f ca="1">SUM(OFFSET($B126,-($B126-1),MATCH(CD$6,$7:$7,)-1,1,1):OFFSET($B126,0,MATCH(CD$6,$7:$7,)-1,1,1))</f>
        <v>4139</v>
      </c>
      <c r="CE126">
        <f ca="1">SUM(OFFSET($B126,-($B126-1),MATCH(CE$6,$7:$7,)-1,1,1):OFFSET($B126,0,MATCH(CE$6,$7:$7,)-1,1,1))</f>
        <v>446</v>
      </c>
      <c r="CF126">
        <f ca="1">SUM(OFFSET($B126,-($B126-1),MATCH(CF$6,$7:$7,)-1,1,1):OFFSET($B126,0,MATCH(CF$6,$7:$7,)-1,1,1))</f>
        <v>826</v>
      </c>
      <c r="CG126">
        <f ca="1">SUM(OFFSET($B126,-($B126-1),MATCH(CG$6,$7:$7,)-1,1,1):OFFSET($B126,0,MATCH(CG$6,$7:$7,)-1,1,1))</f>
        <v>190497</v>
      </c>
      <c r="CH126">
        <f ca="1">SUM(OFFSET($B126,-($B126-1),MATCH(CH$6,$7:$7,)-1,1,1):OFFSET($B126,0,MATCH(CH$6,$7:$7,)-1,1,1))</f>
        <v>965</v>
      </c>
      <c r="CI126">
        <f ca="1">SUM(OFFSET($B126,-($B126-1),MATCH(CI$6,$7:$7,)-1,1,1):OFFSET($B126,0,MATCH(CI$6,$7:$7,)-1,1,1))</f>
        <v>60998</v>
      </c>
      <c r="CJ126">
        <f>'[2]Tab L Summary'!$B45</f>
        <v>3264</v>
      </c>
      <c r="CK126">
        <f>'[2]Tab L Summary'!$D45</f>
        <v>3840</v>
      </c>
      <c r="CL126">
        <f>'[2]Tab L Summary'!$F45</f>
        <v>7792</v>
      </c>
      <c r="CM126">
        <f>'[2]Tab L Summary'!$H45</f>
        <v>160</v>
      </c>
      <c r="CN126">
        <f>'[2]Tab L Summary'!$J45</f>
        <v>1024</v>
      </c>
      <c r="CO126" s="2">
        <f t="shared" si="71"/>
        <v>39680</v>
      </c>
      <c r="CP126" s="2">
        <f t="shared" si="72"/>
        <v>52160</v>
      </c>
      <c r="CQ126" s="2">
        <f t="shared" si="73"/>
        <v>95984</v>
      </c>
      <c r="CR126" s="2">
        <f t="shared" si="74"/>
        <v>2672</v>
      </c>
      <c r="CS126" s="2">
        <f t="shared" si="75"/>
        <v>11104</v>
      </c>
      <c r="CT126">
        <f ca="1">SUM(OFFSET($B126,-($B126-1),MATCH(CT$6,$7:$7,)-1,1,1):OFFSET($B126,0,MATCH(CT$6,$7:$7,)-1,1,1))</f>
        <v>21072</v>
      </c>
      <c r="CU126">
        <f ca="1">SUM(OFFSET($B126,-($B126-1),MATCH(CU$6,$7:$7,)-1,1,1):OFFSET($B126,0,MATCH(CU$6,$7:$7,)-1,1,1))</f>
        <v>42736</v>
      </c>
      <c r="CV126">
        <f ca="1">SUM(OFFSET($B126,-($B126-1),MATCH(CV$6,$7:$7,)-1,1,1):OFFSET($B126,0,MATCH(CV$6,$7:$7,)-1,1,1))</f>
        <v>1200</v>
      </c>
      <c r="CW126">
        <f ca="1">SUM(OFFSET($B126,-($B126-1),MATCH(CW$6,$7:$7,)-1,1,1):OFFSET($B126,0,MATCH(CW$6,$7:$7,)-1,1,1))</f>
        <v>4848</v>
      </c>
      <c r="CX126">
        <f ca="1">SUM(OFFSET($B126,-($B126-1),MATCH(CX$6,$7:$7,)-1,1,1):OFFSET($B126,0,MATCH(CX$6,$7:$7,)-1,1,1))</f>
        <v>236784</v>
      </c>
    </row>
    <row r="127" spans="2:102">
      <c r="B127" s="38">
        <f t="shared" si="83"/>
        <v>7</v>
      </c>
      <c r="C127" s="37">
        <v>42278</v>
      </c>
      <c r="D127" s="156">
        <f>'[2]Summary Passenger'!$B49</f>
        <v>80878</v>
      </c>
      <c r="E127" s="155">
        <f>'[2]Summary Passenger'!$F49</f>
        <v>557</v>
      </c>
      <c r="F127" s="155">
        <f>'[2]Summary Passenger'!$J49</f>
        <v>94808</v>
      </c>
      <c r="G127" s="155">
        <f t="shared" si="76"/>
        <v>847610</v>
      </c>
      <c r="H127" s="155">
        <f t="shared" si="84"/>
        <v>6049</v>
      </c>
      <c r="I127" s="155">
        <f t="shared" si="81"/>
        <v>1031628</v>
      </c>
      <c r="J127" s="155">
        <f ca="1">SUM(OFFSET($B127,-($B127-1),MATCH(J$6,$7:$7,)-1,1,1):OFFSET($B127,0,MATCH(J$6,$7:$7,)-1,1,1))</f>
        <v>3707</v>
      </c>
      <c r="K127" s="155">
        <f ca="1">SUM(OFFSET($B127,-($B127-1),MATCH(K$6,$7:$7,)-1,1,1):OFFSET($B127,0,MATCH(K$6,$7:$7,)-1,1,1))</f>
        <v>632740</v>
      </c>
      <c r="L127" s="155">
        <f ca="1">SUM(OFFSET($B127,-($B127-1),MATCH(L$6,$7:$7,)-1,1,1):OFFSET($B127,0,MATCH(L$6,$7:$7,)-1,1,1))</f>
        <v>5711894</v>
      </c>
      <c r="M127" s="31">
        <f>'[2]Summary Passenger'!$D49</f>
        <v>428451</v>
      </c>
      <c r="N127" s="41">
        <f>'[2]Summary Passenger'!$H49</f>
        <v>6973</v>
      </c>
      <c r="O127" s="41">
        <f>'[2]Summary Passenger'!$L49</f>
        <v>549495</v>
      </c>
      <c r="P127">
        <f t="shared" si="78"/>
        <v>4764080</v>
      </c>
      <c r="Q127">
        <f t="shared" si="79"/>
        <v>78034</v>
      </c>
      <c r="R127">
        <f t="shared" si="80"/>
        <v>6135544</v>
      </c>
      <c r="S127">
        <f ca="1">SUM(OFFSET($B127,-($B127-1),MATCH(S$6,$7:$7,)-1,1,1):OFFSET($B127,0,MATCH(S$6,$7:$7,)-1,1,1))</f>
        <v>45272</v>
      </c>
      <c r="T127">
        <f ca="1">SUM(OFFSET($B127,-($B127-1),MATCH(T$6,$7:$7,)-1,1,1):OFFSET($B127,0,MATCH(T$6,$7:$7,)-1,1,1))</f>
        <v>3643228</v>
      </c>
      <c r="U127">
        <f ca="1">SUM(OFFSET($B127,-($B127-1),MATCH(U$6,$7:$7,)-1,1,1):OFFSET($B127,0,MATCH(U$6,$7:$7,)-1,1,1))</f>
        <v>33198944</v>
      </c>
      <c r="V127" s="31">
        <f>'[2]Tab K Summary'!$B46</f>
        <v>777</v>
      </c>
      <c r="W127" s="41">
        <f>'[2]Tab K Summary'!$D46</f>
        <v>12957</v>
      </c>
      <c r="X127" s="41">
        <f>'[2]Tab K Summary'!$F46</f>
        <v>1254</v>
      </c>
      <c r="Y127" s="41">
        <f>'[2]Tab K Summary'!$H46</f>
        <v>24838</v>
      </c>
      <c r="Z127" s="41">
        <f>'[2]Tab K Summary'!$J46</f>
        <v>796</v>
      </c>
      <c r="AA127" s="41">
        <f>'[2]Tab K Summary'!$L46</f>
        <v>180</v>
      </c>
      <c r="AB127" s="41">
        <f>'[2]Tab K Summary'!$N46</f>
        <v>777</v>
      </c>
      <c r="AC127">
        <v>518</v>
      </c>
      <c r="AD127">
        <v>300</v>
      </c>
      <c r="AE127">
        <v>43</v>
      </c>
      <c r="AF127">
        <v>861</v>
      </c>
      <c r="AG127" s="41">
        <v>1343</v>
      </c>
      <c r="AH127">
        <v>180</v>
      </c>
      <c r="AI127" s="41">
        <v>1523</v>
      </c>
      <c r="AJ127">
        <v>773</v>
      </c>
      <c r="AK127">
        <v>36</v>
      </c>
      <c r="AL127">
        <v>0</v>
      </c>
      <c r="AM127">
        <v>809</v>
      </c>
      <c r="AN127">
        <v>43</v>
      </c>
      <c r="AO127">
        <v>198</v>
      </c>
      <c r="AP127" s="41">
        <v>37977</v>
      </c>
      <c r="AQ127" s="41">
        <v>154</v>
      </c>
      <c r="AR127" s="2">
        <f t="shared" si="85"/>
        <v>10767</v>
      </c>
      <c r="AS127" s="2">
        <f t="shared" si="86"/>
        <v>154019</v>
      </c>
      <c r="AT127" s="2">
        <f t="shared" si="87"/>
        <v>20890</v>
      </c>
      <c r="AU127" s="2">
        <f t="shared" si="88"/>
        <v>219596</v>
      </c>
      <c r="AV127" s="2">
        <f t="shared" si="89"/>
        <v>10644</v>
      </c>
      <c r="AW127" s="2">
        <f t="shared" si="90"/>
        <v>759</v>
      </c>
      <c r="AX127" s="2">
        <f t="shared" si="91"/>
        <v>9815</v>
      </c>
      <c r="AY127" s="2">
        <f t="shared" si="43"/>
        <v>6728</v>
      </c>
      <c r="AZ127" s="2">
        <f t="shared" si="44"/>
        <v>3861</v>
      </c>
      <c r="BA127" s="2">
        <f t="shared" si="45"/>
        <v>1510</v>
      </c>
      <c r="BB127" s="2">
        <f t="shared" si="46"/>
        <v>12099</v>
      </c>
      <c r="BC127" s="2">
        <f t="shared" si="47"/>
        <v>22067</v>
      </c>
      <c r="BD127" s="2">
        <f t="shared" si="48"/>
        <v>2020</v>
      </c>
      <c r="BE127" s="2">
        <f t="shared" si="49"/>
        <v>24087</v>
      </c>
      <c r="BF127" s="2">
        <f t="shared" si="50"/>
        <v>9675</v>
      </c>
      <c r="BG127" s="2">
        <f t="shared" si="51"/>
        <v>481</v>
      </c>
      <c r="BH127" s="2">
        <f t="shared" si="52"/>
        <v>201</v>
      </c>
      <c r="BI127" s="2">
        <f t="shared" si="53"/>
        <v>10357</v>
      </c>
      <c r="BJ127" s="2">
        <f t="shared" si="54"/>
        <v>1088</v>
      </c>
      <c r="BK127" s="2">
        <f t="shared" si="55"/>
        <v>2127</v>
      </c>
      <c r="BL127" s="2">
        <f t="shared" si="56"/>
        <v>374805</v>
      </c>
      <c r="BM127" s="2">
        <f t="shared" si="82"/>
        <v>154</v>
      </c>
      <c r="BN127">
        <f ca="1">SUM(OFFSET($B127,-($B127-1),MATCH(BN$6,$7:$7,)-1,1,1):OFFSET($B127,0,MATCH(BN$6,$7:$7,)-1,1,1))</f>
        <v>85517</v>
      </c>
      <c r="BO127">
        <f ca="1">SUM(OFFSET($B127,-($B127-1),MATCH(BO$6,$7:$7,)-1,1,1):OFFSET($B127,0,MATCH(BO$6,$7:$7,)-1,1,1))</f>
        <v>7806</v>
      </c>
      <c r="BP127">
        <f ca="1">SUM(OFFSET($B127,-($B127-1),MATCH(BP$6,$7:$7,)-1,1,1):OFFSET($B127,0,MATCH(BP$6,$7:$7,)-1,1,1))</f>
        <v>142106</v>
      </c>
      <c r="BQ127">
        <f ca="1">SUM(OFFSET($B127,-($B127-1),MATCH(BQ$6,$7:$7,)-1,1,1):OFFSET($B127,0,MATCH(BQ$6,$7:$7,)-1,1,1))</f>
        <v>4855</v>
      </c>
      <c r="BR127">
        <f ca="1">SUM(OFFSET($B127,-($B127-1),MATCH(BR$6,$7:$7,)-1,1,1):OFFSET($B127,0,MATCH(BR$6,$7:$7,)-1,1,1))</f>
        <v>663</v>
      </c>
      <c r="BS127">
        <f ca="1">SUM(OFFSET($B127,-($B127-1),MATCH(BS$6,$7:$7,)-1,1,1):OFFSET($B127,0,MATCH(BS$6,$7:$7,)-1,1,1))</f>
        <v>4621</v>
      </c>
      <c r="BT127">
        <f ca="1">SUM(OFFSET($B127,-($B127-1),MATCH(BT$6,$7:$7,)-1,1,1):OFFSET($B127,0,MATCH(BT$6,$7:$7,)-1,1,1))</f>
        <v>3481</v>
      </c>
      <c r="BU127">
        <f ca="1">SUM(OFFSET($B127,-($B127-1),MATCH(BU$6,$7:$7,)-1,1,1):OFFSET($B127,0,MATCH(BU$6,$7:$7,)-1,1,1))</f>
        <v>2190</v>
      </c>
      <c r="BV127">
        <f ca="1">SUM(OFFSET($B127,-($B127-1),MATCH(BV$6,$7:$7,)-1,1,1):OFFSET($B127,0,MATCH(BV$6,$7:$7,)-1,1,1))</f>
        <v>529</v>
      </c>
      <c r="BW127">
        <f ca="1">SUM(OFFSET($B127,-($B127-1),MATCH(BW$6,$7:$7,)-1,1,1):OFFSET($B127,0,MATCH(BW$6,$7:$7,)-1,1,1))</f>
        <v>6200</v>
      </c>
      <c r="BX127">
        <f ca="1">SUM(OFFSET($B127,-($B127-1),MATCH(BX$6,$7:$7,)-1,1,1):OFFSET($B127,0,MATCH(BX$6,$7:$7,)-1,1,1))</f>
        <v>8286</v>
      </c>
      <c r="BY127">
        <f ca="1">SUM(OFFSET($B127,-($B127-1),MATCH(BY$6,$7:$7,)-1,1,1):OFFSET($B127,0,MATCH(BY$6,$7:$7,)-1,1,1))</f>
        <v>905</v>
      </c>
      <c r="BZ127">
        <f ca="1">SUM(OFFSET($B127,-($B127-1),MATCH(BZ$6,$7:$7,)-1,1,1):OFFSET($B127,0,MATCH(BZ$6,$7:$7,)-1,1,1))</f>
        <v>9191</v>
      </c>
      <c r="CA127">
        <f ca="1">SUM(OFFSET($B127,-($B127-1),MATCH(CA$6,$7:$7,)-1,1,1):OFFSET($B127,0,MATCH(CA$6,$7:$7,)-1,1,1))</f>
        <v>4578</v>
      </c>
      <c r="CB127">
        <f ca="1">SUM(OFFSET($B127,-($B127-1),MATCH(CB$6,$7:$7,)-1,1,1):OFFSET($B127,0,MATCH(CB$6,$7:$7,)-1,1,1))</f>
        <v>192</v>
      </c>
      <c r="CC127">
        <f ca="1">SUM(OFFSET($B127,-($B127-1),MATCH(CC$6,$7:$7,)-1,1,1):OFFSET($B127,0,MATCH(CC$6,$7:$7,)-1,1,1))</f>
        <v>178</v>
      </c>
      <c r="CD127">
        <f ca="1">SUM(OFFSET($B127,-($B127-1),MATCH(CD$6,$7:$7,)-1,1,1):OFFSET($B127,0,MATCH(CD$6,$7:$7,)-1,1,1))</f>
        <v>4948</v>
      </c>
      <c r="CE127">
        <f ca="1">SUM(OFFSET($B127,-($B127-1),MATCH(CE$6,$7:$7,)-1,1,1):OFFSET($B127,0,MATCH(CE$6,$7:$7,)-1,1,1))</f>
        <v>489</v>
      </c>
      <c r="CF127">
        <f ca="1">SUM(OFFSET($B127,-($B127-1),MATCH(CF$6,$7:$7,)-1,1,1):OFFSET($B127,0,MATCH(CF$6,$7:$7,)-1,1,1))</f>
        <v>1024</v>
      </c>
      <c r="CG127">
        <f ca="1">SUM(OFFSET($B127,-($B127-1),MATCH(CG$6,$7:$7,)-1,1,1):OFFSET($B127,0,MATCH(CG$6,$7:$7,)-1,1,1))</f>
        <v>228474</v>
      </c>
      <c r="CH127">
        <f ca="1">SUM(OFFSET($B127,-($B127-1),MATCH(CH$6,$7:$7,)-1,1,1):OFFSET($B127,0,MATCH(CH$6,$7:$7,)-1,1,1))</f>
        <v>1119</v>
      </c>
      <c r="CI127">
        <f ca="1">SUM(OFFSET($B127,-($B127-1),MATCH(CI$6,$7:$7,)-1,1,1):OFFSET($B127,0,MATCH(CI$6,$7:$7,)-1,1,1))</f>
        <v>71765</v>
      </c>
      <c r="CJ127">
        <f>'[2]Tab L Summary'!$B46</f>
        <v>3920</v>
      </c>
      <c r="CK127">
        <f>'[2]Tab L Summary'!$D46</f>
        <v>3920</v>
      </c>
      <c r="CL127">
        <f>'[2]Tab L Summary'!$F46</f>
        <v>7392</v>
      </c>
      <c r="CM127">
        <f>'[2]Tab L Summary'!$H46</f>
        <v>192</v>
      </c>
      <c r="CN127">
        <f>'[2]Tab L Summary'!$J46</f>
        <v>816</v>
      </c>
      <c r="CO127" s="2">
        <f t="shared" si="71"/>
        <v>40480</v>
      </c>
      <c r="CP127" s="2">
        <f t="shared" si="72"/>
        <v>52400</v>
      </c>
      <c r="CQ127" s="2">
        <f t="shared" si="73"/>
        <v>96784</v>
      </c>
      <c r="CR127" s="2">
        <f t="shared" si="74"/>
        <v>2752</v>
      </c>
      <c r="CS127" s="2">
        <f t="shared" si="75"/>
        <v>10864</v>
      </c>
      <c r="CT127">
        <f ca="1">SUM(OFFSET($B127,-($B127-1),MATCH(CT$6,$7:$7,)-1,1,1):OFFSET($B127,0,MATCH(CT$6,$7:$7,)-1,1,1))</f>
        <v>24992</v>
      </c>
      <c r="CU127">
        <f ca="1">SUM(OFFSET($B127,-($B127-1),MATCH(CU$6,$7:$7,)-1,1,1):OFFSET($B127,0,MATCH(CU$6,$7:$7,)-1,1,1))</f>
        <v>50128</v>
      </c>
      <c r="CV127">
        <f ca="1">SUM(OFFSET($B127,-($B127-1),MATCH(CV$6,$7:$7,)-1,1,1):OFFSET($B127,0,MATCH(CV$6,$7:$7,)-1,1,1))</f>
        <v>1392</v>
      </c>
      <c r="CW127">
        <f ca="1">SUM(OFFSET($B127,-($B127-1),MATCH(CW$6,$7:$7,)-1,1,1):OFFSET($B127,0,MATCH(CW$6,$7:$7,)-1,1,1))</f>
        <v>5664</v>
      </c>
      <c r="CX127">
        <f ca="1">SUM(OFFSET($B127,-($B127-1),MATCH(CX$6,$7:$7,)-1,1,1):OFFSET($B127,0,MATCH(CX$6,$7:$7,)-1,1,1))</f>
        <v>277264</v>
      </c>
    </row>
    <row r="128" spans="2:102">
      <c r="B128" s="38">
        <f t="shared" si="83"/>
        <v>8</v>
      </c>
      <c r="C128" s="37">
        <v>42309</v>
      </c>
      <c r="D128" s="156">
        <f>'[2]Summary Passenger'!$B50</f>
        <v>77478</v>
      </c>
      <c r="E128" s="155">
        <f>'[2]Summary Passenger'!$F50</f>
        <v>525</v>
      </c>
      <c r="F128" s="155">
        <f>'[2]Summary Passenger'!$J50</f>
        <v>89120</v>
      </c>
      <c r="G128" s="155">
        <f t="shared" si="76"/>
        <v>860034</v>
      </c>
      <c r="H128" s="155">
        <f t="shared" si="84"/>
        <v>6133</v>
      </c>
      <c r="I128" s="155">
        <f t="shared" si="81"/>
        <v>1045852</v>
      </c>
      <c r="J128" s="155">
        <f ca="1">SUM(OFFSET($B128,-($B128-1),MATCH(J$6,$7:$7,)-1,1,1):OFFSET($B128,0,MATCH(J$6,$7:$7,)-1,1,1))</f>
        <v>4232</v>
      </c>
      <c r="K128" s="155">
        <f ca="1">SUM(OFFSET($B128,-($B128-1),MATCH(K$6,$7:$7,)-1,1,1):OFFSET($B128,0,MATCH(K$6,$7:$7,)-1,1,1))</f>
        <v>721860</v>
      </c>
      <c r="L128" s="155">
        <f ca="1">SUM(OFFSET($B128,-($B128-1),MATCH(L$6,$7:$7,)-1,1,1):OFFSET($B128,0,MATCH(L$6,$7:$7,)-1,1,1))</f>
        <v>6571928</v>
      </c>
      <c r="M128" s="31">
        <f>'[2]Summary Passenger'!$D50</f>
        <v>430429</v>
      </c>
      <c r="N128" s="41">
        <f>'[2]Summary Passenger'!$H50</f>
        <v>6981</v>
      </c>
      <c r="O128" s="41">
        <f>'[2]Summary Passenger'!$L50</f>
        <v>537815</v>
      </c>
      <c r="P128">
        <f t="shared" si="78"/>
        <v>4790948</v>
      </c>
      <c r="Q128">
        <f t="shared" si="79"/>
        <v>78367</v>
      </c>
      <c r="R128">
        <f t="shared" si="80"/>
        <v>6161512</v>
      </c>
      <c r="S128">
        <f ca="1">SUM(OFFSET($B128,-($B128-1),MATCH(S$6,$7:$7,)-1,1,1):OFFSET($B128,0,MATCH(S$6,$7:$7,)-1,1,1))</f>
        <v>52253</v>
      </c>
      <c r="T128">
        <f ca="1">SUM(OFFSET($B128,-($B128-1),MATCH(T$6,$7:$7,)-1,1,1):OFFSET($B128,0,MATCH(T$6,$7:$7,)-1,1,1))</f>
        <v>4181043</v>
      </c>
      <c r="U128">
        <f ca="1">SUM(OFFSET($B128,-($B128-1),MATCH(U$6,$7:$7,)-1,1,1):OFFSET($B128,0,MATCH(U$6,$7:$7,)-1,1,1))</f>
        <v>37989892</v>
      </c>
      <c r="V128" s="31">
        <f>'[2]Tab K Summary'!$B47</f>
        <v>975</v>
      </c>
      <c r="W128" s="41">
        <f>'[2]Tab K Summary'!$D47</f>
        <v>14476</v>
      </c>
      <c r="X128" s="41">
        <f>'[2]Tab K Summary'!$F47</f>
        <v>2400</v>
      </c>
      <c r="Y128" s="41">
        <f>'[2]Tab K Summary'!$H47</f>
        <v>20078</v>
      </c>
      <c r="Z128" s="41">
        <f>'[2]Tab K Summary'!$J47</f>
        <v>933</v>
      </c>
      <c r="AA128" s="41">
        <f>'[2]Tab K Summary'!$L47</f>
        <v>155</v>
      </c>
      <c r="AB128" s="41">
        <f>'[2]Tab K Summary'!$N47</f>
        <v>1132</v>
      </c>
      <c r="AC128">
        <v>621</v>
      </c>
      <c r="AD128">
        <v>375</v>
      </c>
      <c r="AE128">
        <v>41</v>
      </c>
      <c r="AF128" s="41">
        <v>1037</v>
      </c>
      <c r="AG128" s="41">
        <v>2538</v>
      </c>
      <c r="AH128">
        <v>167</v>
      </c>
      <c r="AI128" s="41">
        <v>2705</v>
      </c>
      <c r="AJ128" s="41">
        <v>1132</v>
      </c>
      <c r="AK128">
        <v>49</v>
      </c>
      <c r="AL128">
        <v>0</v>
      </c>
      <c r="AM128" s="41">
        <v>1181</v>
      </c>
      <c r="AN128">
        <v>90</v>
      </c>
      <c r="AO128">
        <v>198</v>
      </c>
      <c r="AP128" s="41">
        <v>34742</v>
      </c>
      <c r="AQ128" s="41">
        <v>190</v>
      </c>
      <c r="AR128" s="2">
        <f t="shared" si="85"/>
        <v>10549</v>
      </c>
      <c r="AS128" s="2">
        <f t="shared" si="86"/>
        <v>157170</v>
      </c>
      <c r="AT128" s="2">
        <f t="shared" si="87"/>
        <v>21426</v>
      </c>
      <c r="AU128" s="2">
        <f t="shared" si="88"/>
        <v>222250</v>
      </c>
      <c r="AV128" s="2">
        <f t="shared" si="89"/>
        <v>10495</v>
      </c>
      <c r="AW128" s="2">
        <f t="shared" si="90"/>
        <v>914</v>
      </c>
      <c r="AX128" s="2">
        <f t="shared" si="91"/>
        <v>9935</v>
      </c>
      <c r="AY128" s="2">
        <f t="shared" si="43"/>
        <v>6383</v>
      </c>
      <c r="AZ128" s="2">
        <f t="shared" si="44"/>
        <v>3938</v>
      </c>
      <c r="BA128" s="2">
        <f t="shared" si="45"/>
        <v>1423</v>
      </c>
      <c r="BB128" s="2">
        <f t="shared" si="46"/>
        <v>11744</v>
      </c>
      <c r="BC128" s="2">
        <f t="shared" si="47"/>
        <v>22672</v>
      </c>
      <c r="BD128" s="2">
        <f t="shared" si="48"/>
        <v>1953</v>
      </c>
      <c r="BE128" s="2">
        <f t="shared" si="49"/>
        <v>24625</v>
      </c>
      <c r="BF128" s="2">
        <f t="shared" si="50"/>
        <v>9843</v>
      </c>
      <c r="BG128" s="2">
        <f t="shared" si="51"/>
        <v>482</v>
      </c>
      <c r="BH128" s="2">
        <f t="shared" si="52"/>
        <v>199</v>
      </c>
      <c r="BI128" s="2">
        <f t="shared" si="53"/>
        <v>10524</v>
      </c>
      <c r="BJ128" s="2">
        <f t="shared" si="54"/>
        <v>1090</v>
      </c>
      <c r="BK128" s="2">
        <f t="shared" si="55"/>
        <v>2096</v>
      </c>
      <c r="BL128" s="2">
        <f t="shared" si="56"/>
        <v>380765</v>
      </c>
      <c r="BM128" s="2">
        <f t="shared" si="82"/>
        <v>190</v>
      </c>
      <c r="BN128">
        <f ca="1">SUM(OFFSET($B128,-($B128-1),MATCH(BN$6,$7:$7,)-1,1,1):OFFSET($B128,0,MATCH(BN$6,$7:$7,)-1,1,1))</f>
        <v>99993</v>
      </c>
      <c r="BO128">
        <f ca="1">SUM(OFFSET($B128,-($B128-1),MATCH(BO$6,$7:$7,)-1,1,1):OFFSET($B128,0,MATCH(BO$6,$7:$7,)-1,1,1))</f>
        <v>10206</v>
      </c>
      <c r="BP128">
        <f ca="1">SUM(OFFSET($B128,-($B128-1),MATCH(BP$6,$7:$7,)-1,1,1):OFFSET($B128,0,MATCH(BP$6,$7:$7,)-1,1,1))</f>
        <v>162184</v>
      </c>
      <c r="BQ128">
        <f ca="1">SUM(OFFSET($B128,-($B128-1),MATCH(BQ$6,$7:$7,)-1,1,1):OFFSET($B128,0,MATCH(BQ$6,$7:$7,)-1,1,1))</f>
        <v>5788</v>
      </c>
      <c r="BR128">
        <f ca="1">SUM(OFFSET($B128,-($B128-1),MATCH(BR$6,$7:$7,)-1,1,1):OFFSET($B128,0,MATCH(BR$6,$7:$7,)-1,1,1))</f>
        <v>818</v>
      </c>
      <c r="BS128">
        <f ca="1">SUM(OFFSET($B128,-($B128-1),MATCH(BS$6,$7:$7,)-1,1,1):OFFSET($B128,0,MATCH(BS$6,$7:$7,)-1,1,1))</f>
        <v>5753</v>
      </c>
      <c r="BT128">
        <f ca="1">SUM(OFFSET($B128,-($B128-1),MATCH(BT$6,$7:$7,)-1,1,1):OFFSET($B128,0,MATCH(BT$6,$7:$7,)-1,1,1))</f>
        <v>4102</v>
      </c>
      <c r="BU128">
        <f ca="1">SUM(OFFSET($B128,-($B128-1),MATCH(BU$6,$7:$7,)-1,1,1):OFFSET($B128,0,MATCH(BU$6,$7:$7,)-1,1,1))</f>
        <v>2565</v>
      </c>
      <c r="BV128">
        <f ca="1">SUM(OFFSET($B128,-($B128-1),MATCH(BV$6,$7:$7,)-1,1,1):OFFSET($B128,0,MATCH(BV$6,$7:$7,)-1,1,1))</f>
        <v>570</v>
      </c>
      <c r="BW128">
        <f ca="1">SUM(OFFSET($B128,-($B128-1),MATCH(BW$6,$7:$7,)-1,1,1):OFFSET($B128,0,MATCH(BW$6,$7:$7,)-1,1,1))</f>
        <v>7237</v>
      </c>
      <c r="BX128">
        <f ca="1">SUM(OFFSET($B128,-($B128-1),MATCH(BX$6,$7:$7,)-1,1,1):OFFSET($B128,0,MATCH(BX$6,$7:$7,)-1,1,1))</f>
        <v>10824</v>
      </c>
      <c r="BY128">
        <f ca="1">SUM(OFFSET($B128,-($B128-1),MATCH(BY$6,$7:$7,)-1,1,1):OFFSET($B128,0,MATCH(BY$6,$7:$7,)-1,1,1))</f>
        <v>1072</v>
      </c>
      <c r="BZ128">
        <f ca="1">SUM(OFFSET($B128,-($B128-1),MATCH(BZ$6,$7:$7,)-1,1,1):OFFSET($B128,0,MATCH(BZ$6,$7:$7,)-1,1,1))</f>
        <v>11896</v>
      </c>
      <c r="CA128">
        <f ca="1">SUM(OFFSET($B128,-($B128-1),MATCH(CA$6,$7:$7,)-1,1,1):OFFSET($B128,0,MATCH(CA$6,$7:$7,)-1,1,1))</f>
        <v>5710</v>
      </c>
      <c r="CB128">
        <f ca="1">SUM(OFFSET($B128,-($B128-1),MATCH(CB$6,$7:$7,)-1,1,1):OFFSET($B128,0,MATCH(CB$6,$7:$7,)-1,1,1))</f>
        <v>241</v>
      </c>
      <c r="CC128">
        <f ca="1">SUM(OFFSET($B128,-($B128-1),MATCH(CC$6,$7:$7,)-1,1,1):OFFSET($B128,0,MATCH(CC$6,$7:$7,)-1,1,1))</f>
        <v>178</v>
      </c>
      <c r="CD128">
        <f ca="1">SUM(OFFSET($B128,-($B128-1),MATCH(CD$6,$7:$7,)-1,1,1):OFFSET($B128,0,MATCH(CD$6,$7:$7,)-1,1,1))</f>
        <v>6129</v>
      </c>
      <c r="CE128">
        <f ca="1">SUM(OFFSET($B128,-($B128-1),MATCH(CE$6,$7:$7,)-1,1,1):OFFSET($B128,0,MATCH(CE$6,$7:$7,)-1,1,1))</f>
        <v>579</v>
      </c>
      <c r="CF128">
        <f ca="1">SUM(OFFSET($B128,-($B128-1),MATCH(CF$6,$7:$7,)-1,1,1):OFFSET($B128,0,MATCH(CF$6,$7:$7,)-1,1,1))</f>
        <v>1222</v>
      </c>
      <c r="CG128">
        <f ca="1">SUM(OFFSET($B128,-($B128-1),MATCH(CG$6,$7:$7,)-1,1,1):OFFSET($B128,0,MATCH(CG$6,$7:$7,)-1,1,1))</f>
        <v>263216</v>
      </c>
      <c r="CH128">
        <f ca="1">SUM(OFFSET($B128,-($B128-1),MATCH(CH$6,$7:$7,)-1,1,1):OFFSET($B128,0,MATCH(CH$6,$7:$7,)-1,1,1))</f>
        <v>1309</v>
      </c>
      <c r="CI128">
        <f ca="1">SUM(OFFSET($B128,-($B128-1),MATCH(CI$6,$7:$7,)-1,1,1):OFFSET($B128,0,MATCH(CI$6,$7:$7,)-1,1,1))</f>
        <v>82314</v>
      </c>
      <c r="CJ128">
        <f>'[2]Tab L Summary'!$B47</f>
        <v>5424</v>
      </c>
      <c r="CK128">
        <f>'[2]Tab L Summary'!$D47</f>
        <v>4752</v>
      </c>
      <c r="CL128">
        <f>'[2]Tab L Summary'!$F47</f>
        <v>8368</v>
      </c>
      <c r="CM128">
        <f>'[2]Tab L Summary'!$H47</f>
        <v>304</v>
      </c>
      <c r="CN128">
        <f>'[2]Tab L Summary'!$J47</f>
        <v>832</v>
      </c>
      <c r="CO128" s="2">
        <f t="shared" si="71"/>
        <v>41712</v>
      </c>
      <c r="CP128" s="2">
        <f t="shared" si="72"/>
        <v>53584</v>
      </c>
      <c r="CQ128" s="2">
        <f t="shared" si="73"/>
        <v>97936</v>
      </c>
      <c r="CR128" s="2">
        <f t="shared" si="74"/>
        <v>2752</v>
      </c>
      <c r="CS128" s="2">
        <f t="shared" si="75"/>
        <v>10768</v>
      </c>
      <c r="CT128">
        <f ca="1">SUM(OFFSET($B128,-($B128-1),MATCH(CT$6,$7:$7,)-1,1,1):OFFSET($B128,0,MATCH(CT$6,$7:$7,)-1,1,1))</f>
        <v>29744</v>
      </c>
      <c r="CU128">
        <f ca="1">SUM(OFFSET($B128,-($B128-1),MATCH(CU$6,$7:$7,)-1,1,1):OFFSET($B128,0,MATCH(CU$6,$7:$7,)-1,1,1))</f>
        <v>58496</v>
      </c>
      <c r="CV128">
        <f ca="1">SUM(OFFSET($B128,-($B128-1),MATCH(CV$6,$7:$7,)-1,1,1):OFFSET($B128,0,MATCH(CV$6,$7:$7,)-1,1,1))</f>
        <v>1696</v>
      </c>
      <c r="CW128">
        <f ca="1">SUM(OFFSET($B128,-($B128-1),MATCH(CW$6,$7:$7,)-1,1,1):OFFSET($B128,0,MATCH(CW$6,$7:$7,)-1,1,1))</f>
        <v>6496</v>
      </c>
      <c r="CX128">
        <f ca="1">SUM(OFFSET($B128,-($B128-1),MATCH(CX$6,$7:$7,)-1,1,1):OFFSET($B128,0,MATCH(CX$6,$7:$7,)-1,1,1))</f>
        <v>318976</v>
      </c>
    </row>
    <row r="129" spans="2:102">
      <c r="B129" s="38">
        <f t="shared" si="83"/>
        <v>9</v>
      </c>
      <c r="C129" s="37">
        <v>42339</v>
      </c>
      <c r="D129" s="156">
        <f>'[2]Summary Passenger'!$B51</f>
        <v>84577</v>
      </c>
      <c r="E129" s="155">
        <f>'[2]Summary Passenger'!$F51</f>
        <v>609</v>
      </c>
      <c r="F129" s="155">
        <f>'[2]Summary Passenger'!$J51</f>
        <v>103628</v>
      </c>
      <c r="G129" s="155">
        <f t="shared" si="76"/>
        <v>873029</v>
      </c>
      <c r="H129" s="155">
        <f t="shared" si="84"/>
        <v>6246</v>
      </c>
      <c r="I129" s="155">
        <f t="shared" si="81"/>
        <v>1065008</v>
      </c>
      <c r="J129" s="155">
        <f ca="1">SUM(OFFSET($B129,-($B129-1),MATCH(J$6,$7:$7,)-1,1,1):OFFSET($B129,0,MATCH(J$6,$7:$7,)-1,1,1))</f>
        <v>4841</v>
      </c>
      <c r="K129" s="155">
        <f ca="1">SUM(OFFSET($B129,-($B129-1),MATCH(K$6,$7:$7,)-1,1,1):OFFSET($B129,0,MATCH(K$6,$7:$7,)-1,1,1))</f>
        <v>825488</v>
      </c>
      <c r="L129" s="155">
        <f ca="1">SUM(OFFSET($B129,-($B129-1),MATCH(L$6,$7:$7,)-1,1,1):OFFSET($B129,0,MATCH(L$6,$7:$7,)-1,1,1))</f>
        <v>7444957</v>
      </c>
      <c r="M129" s="31">
        <f>'[2]Summary Passenger'!$D51</f>
        <v>418554</v>
      </c>
      <c r="N129" s="41">
        <f>'[2]Summary Passenger'!$H51</f>
        <v>6920</v>
      </c>
      <c r="O129" s="41">
        <f>'[2]Summary Passenger'!$L51</f>
        <v>518954</v>
      </c>
      <c r="P129">
        <f t="shared" si="78"/>
        <v>4817383</v>
      </c>
      <c r="Q129">
        <f t="shared" si="79"/>
        <v>78568</v>
      </c>
      <c r="R129">
        <f t="shared" si="80"/>
        <v>6185345</v>
      </c>
      <c r="S129">
        <f ca="1">SUM(OFFSET($B129,-($B129-1),MATCH(S$6,$7:$7,)-1,1,1):OFFSET($B129,0,MATCH(S$6,$7:$7,)-1,1,1))</f>
        <v>59173</v>
      </c>
      <c r="T129">
        <f ca="1">SUM(OFFSET($B129,-($B129-1),MATCH(T$6,$7:$7,)-1,1,1):OFFSET($B129,0,MATCH(T$6,$7:$7,)-1,1,1))</f>
        <v>4699997</v>
      </c>
      <c r="U129">
        <f ca="1">SUM(OFFSET($B129,-($B129-1),MATCH(U$6,$7:$7,)-1,1,1):OFFSET($B129,0,MATCH(U$6,$7:$7,)-1,1,1))</f>
        <v>42807275</v>
      </c>
      <c r="V129" s="31">
        <f>'[2]Tab K Summary'!$B48</f>
        <v>1506</v>
      </c>
      <c r="W129" s="41">
        <f>'[2]Tab K Summary'!$D48</f>
        <v>23084</v>
      </c>
      <c r="X129" s="41">
        <f>'[2]Tab K Summary'!$F48</f>
        <v>3524</v>
      </c>
      <c r="Y129" s="41">
        <f>'[2]Tab K Summary'!$H48</f>
        <v>14332</v>
      </c>
      <c r="Z129" s="41">
        <f>'[2]Tab K Summary'!$J48</f>
        <v>1582</v>
      </c>
      <c r="AA129" s="41">
        <f>'[2]Tab K Summary'!$L48</f>
        <v>265</v>
      </c>
      <c r="AB129" s="41">
        <f>'[2]Tab K Summary'!$N48</f>
        <v>1241</v>
      </c>
      <c r="AC129" s="41">
        <f>'[2]Tab K Summary'!$P48</f>
        <v>944</v>
      </c>
      <c r="AD129" s="41">
        <f>'[2]Tab K Summary'!$R48</f>
        <v>624</v>
      </c>
      <c r="AE129" s="41">
        <f>'[2]Tab K Summary'!$T48</f>
        <v>104</v>
      </c>
      <c r="AF129" s="41">
        <f>'[2]Tab K Summary'!$V48</f>
        <v>1672</v>
      </c>
      <c r="AG129" s="41">
        <f>'[2]Tab K Summary'!$X48</f>
        <v>3879</v>
      </c>
      <c r="AH129" s="41">
        <f>'[2]Tab K Summary'!$Z48</f>
        <v>300</v>
      </c>
      <c r="AI129" s="41">
        <f>'[2]Tab K Summary'!$AB48</f>
        <v>4179</v>
      </c>
      <c r="AJ129" s="41">
        <f>'[2]Tab K Summary'!$AD48</f>
        <v>1225</v>
      </c>
      <c r="AK129" s="41">
        <f>'[2]Tab K Summary'!$AF48</f>
        <v>51</v>
      </c>
      <c r="AL129" s="41">
        <f>'[2]Tab K Summary'!$AH48</f>
        <v>17</v>
      </c>
      <c r="AM129" s="41">
        <f>'[2]Tab K Summary'!$AJ48</f>
        <v>1293</v>
      </c>
      <c r="AN129" s="41">
        <f>'[2]Tab K Summary'!$AL48</f>
        <v>160</v>
      </c>
      <c r="AO129" s="41">
        <f>'[2]Tab K Summary'!$AN48</f>
        <v>433</v>
      </c>
      <c r="AP129" s="41">
        <f>'[2]Tab K Summary'!$AP48</f>
        <v>37797</v>
      </c>
      <c r="AQ129" s="41">
        <f>'[2]Tab K Summary'!$AR48</f>
        <v>430</v>
      </c>
      <c r="AR129" s="2">
        <f t="shared" si="85"/>
        <v>10942</v>
      </c>
      <c r="AS129" s="2">
        <f t="shared" si="86"/>
        <v>161058</v>
      </c>
      <c r="AT129" s="2">
        <f t="shared" si="87"/>
        <v>22123</v>
      </c>
      <c r="AU129" s="2">
        <f t="shared" si="88"/>
        <v>224354</v>
      </c>
      <c r="AV129" s="2">
        <f t="shared" si="89"/>
        <v>10898</v>
      </c>
      <c r="AW129" s="2">
        <f t="shared" si="90"/>
        <v>1179</v>
      </c>
      <c r="AX129" s="2">
        <f t="shared" si="91"/>
        <v>10555</v>
      </c>
      <c r="AY129" s="2">
        <f t="shared" si="43"/>
        <v>6508</v>
      </c>
      <c r="AZ129" s="2">
        <f t="shared" si="44"/>
        <v>4276</v>
      </c>
      <c r="BA129" s="2">
        <f t="shared" si="45"/>
        <v>1430</v>
      </c>
      <c r="BB129" s="2">
        <f t="shared" si="46"/>
        <v>12214</v>
      </c>
      <c r="BC129" s="2">
        <f t="shared" si="47"/>
        <v>23476</v>
      </c>
      <c r="BD129" s="2">
        <f t="shared" si="48"/>
        <v>2147</v>
      </c>
      <c r="BE129" s="2">
        <f t="shared" si="49"/>
        <v>25623</v>
      </c>
      <c r="BF129" s="2">
        <f t="shared" si="50"/>
        <v>10447</v>
      </c>
      <c r="BG129" s="2">
        <f t="shared" si="51"/>
        <v>517</v>
      </c>
      <c r="BH129" s="2">
        <f t="shared" si="52"/>
        <v>215</v>
      </c>
      <c r="BI129" s="2">
        <f t="shared" si="53"/>
        <v>11179</v>
      </c>
      <c r="BJ129" s="2">
        <f t="shared" si="54"/>
        <v>1094</v>
      </c>
      <c r="BK129" s="2">
        <f t="shared" si="55"/>
        <v>2307</v>
      </c>
      <c r="BL129" s="2">
        <f t="shared" si="56"/>
        <v>387019</v>
      </c>
      <c r="BM129" s="2">
        <f>SUM(AQ129:AQ129)</f>
        <v>430</v>
      </c>
      <c r="BN129">
        <f ca="1">SUM(OFFSET($B129,-($B129-1),MATCH(BN$6,$7:$7,)-1,1,1):OFFSET($B129,0,MATCH(BN$6,$7:$7,)-1,1,1))</f>
        <v>123077</v>
      </c>
      <c r="BO129">
        <f ca="1">SUM(OFFSET($B129,-($B129-1),MATCH(BO$6,$7:$7,)-1,1,1):OFFSET($B129,0,MATCH(BO$6,$7:$7,)-1,1,1))</f>
        <v>13730</v>
      </c>
      <c r="BP129">
        <f ca="1">SUM(OFFSET($B129,-($B129-1),MATCH(BP$6,$7:$7,)-1,1,1):OFFSET($B129,0,MATCH(BP$6,$7:$7,)-1,1,1))</f>
        <v>176516</v>
      </c>
      <c r="BQ129">
        <f ca="1">SUM(OFFSET($B129,-($B129-1),MATCH(BQ$6,$7:$7,)-1,1,1):OFFSET($B129,0,MATCH(BQ$6,$7:$7,)-1,1,1))</f>
        <v>7370</v>
      </c>
      <c r="BR129">
        <f ca="1">SUM(OFFSET($B129,-($B129-1),MATCH(BR$6,$7:$7,)-1,1,1):OFFSET($B129,0,MATCH(BR$6,$7:$7,)-1,1,1))</f>
        <v>1083</v>
      </c>
      <c r="BS129">
        <f ca="1">SUM(OFFSET($B129,-($B129-1),MATCH(BS$6,$7:$7,)-1,1,1):OFFSET($B129,0,MATCH(BS$6,$7:$7,)-1,1,1))</f>
        <v>6994</v>
      </c>
      <c r="BT129">
        <f ca="1">SUM(OFFSET($B129,-($B129-1),MATCH(BT$6,$7:$7,)-1,1,1):OFFSET($B129,0,MATCH(BT$6,$7:$7,)-1,1,1))</f>
        <v>5046</v>
      </c>
      <c r="BU129">
        <f ca="1">SUM(OFFSET($B129,-($B129-1),MATCH(BU$6,$7:$7,)-1,1,1):OFFSET($B129,0,MATCH(BU$6,$7:$7,)-1,1,1))</f>
        <v>3189</v>
      </c>
      <c r="BV129">
        <f ca="1">SUM(OFFSET($B129,-($B129-1),MATCH(BV$6,$7:$7,)-1,1,1):OFFSET($B129,0,MATCH(BV$6,$7:$7,)-1,1,1))</f>
        <v>674</v>
      </c>
      <c r="BW129">
        <f ca="1">SUM(OFFSET($B129,-($B129-1),MATCH(BW$6,$7:$7,)-1,1,1):OFFSET($B129,0,MATCH(BW$6,$7:$7,)-1,1,1))</f>
        <v>8909</v>
      </c>
      <c r="BX129">
        <f ca="1">SUM(OFFSET($B129,-($B129-1),MATCH(BX$6,$7:$7,)-1,1,1):OFFSET($B129,0,MATCH(BX$6,$7:$7,)-1,1,1))</f>
        <v>14703</v>
      </c>
      <c r="BY129">
        <f ca="1">SUM(OFFSET($B129,-($B129-1),MATCH(BY$6,$7:$7,)-1,1,1):OFFSET($B129,0,MATCH(BY$6,$7:$7,)-1,1,1))</f>
        <v>1372</v>
      </c>
      <c r="BZ129">
        <f ca="1">SUM(OFFSET($B129,-($B129-1),MATCH(BZ$6,$7:$7,)-1,1,1):OFFSET($B129,0,MATCH(BZ$6,$7:$7,)-1,1,1))</f>
        <v>16075</v>
      </c>
      <c r="CA129">
        <f ca="1">SUM(OFFSET($B129,-($B129-1),MATCH(CA$6,$7:$7,)-1,1,1):OFFSET($B129,0,MATCH(CA$6,$7:$7,)-1,1,1))</f>
        <v>6935</v>
      </c>
      <c r="CB129">
        <f ca="1">SUM(OFFSET($B129,-($B129-1),MATCH(CB$6,$7:$7,)-1,1,1):OFFSET($B129,0,MATCH(CB$6,$7:$7,)-1,1,1))</f>
        <v>292</v>
      </c>
      <c r="CC129">
        <f ca="1">SUM(OFFSET($B129,-($B129-1),MATCH(CC$6,$7:$7,)-1,1,1):OFFSET($B129,0,MATCH(CC$6,$7:$7,)-1,1,1))</f>
        <v>195</v>
      </c>
      <c r="CD129">
        <f ca="1">SUM(OFFSET($B129,-($B129-1),MATCH(CD$6,$7:$7,)-1,1,1):OFFSET($B129,0,MATCH(CD$6,$7:$7,)-1,1,1))</f>
        <v>7422</v>
      </c>
      <c r="CE129">
        <f ca="1">SUM(OFFSET($B129,-($B129-1),MATCH(CE$6,$7:$7,)-1,1,1):OFFSET($B129,0,MATCH(CE$6,$7:$7,)-1,1,1))</f>
        <v>739</v>
      </c>
      <c r="CF129">
        <f ca="1">SUM(OFFSET($B129,-($B129-1),MATCH(CF$6,$7:$7,)-1,1,1):OFFSET($B129,0,MATCH(CF$6,$7:$7,)-1,1,1))</f>
        <v>1655</v>
      </c>
      <c r="CG129">
        <f ca="1">SUM(OFFSET($B129,-($B129-1),MATCH(CG$6,$7:$7,)-1,1,1):OFFSET($B129,0,MATCH(CG$6,$7:$7,)-1,1,1))</f>
        <v>301013</v>
      </c>
      <c r="CH129">
        <f ca="1">SUM(OFFSET($B129,-($B129-1),MATCH(CH$6,$7:$7,)-1,1,1):OFFSET($B129,0,MATCH(CH$6,$7:$7,)-1,1,1))</f>
        <v>1739</v>
      </c>
      <c r="CI129">
        <f ca="1">SUM(OFFSET($B129,-($B129-1),MATCH(CI$6,$7:$7,)-1,1,1):OFFSET($B129,0,MATCH(CI$6,$7:$7,)-1,1,1))</f>
        <v>93256</v>
      </c>
      <c r="CJ129">
        <f>'[2]Tab L Summary'!$B48</f>
        <v>2384</v>
      </c>
      <c r="CK129">
        <f>'[2]Tab L Summary'!$D48</f>
        <v>8592</v>
      </c>
      <c r="CL129">
        <f>'[2]Tab L Summary'!$F48</f>
        <v>19008</v>
      </c>
      <c r="CM129">
        <f>'[2]Tab L Summary'!$H48</f>
        <v>192</v>
      </c>
      <c r="CN129">
        <f>'[2]Tab L Summary'!$J48</f>
        <v>1136</v>
      </c>
      <c r="CO129" s="2">
        <f t="shared" si="71"/>
        <v>41856</v>
      </c>
      <c r="CP129" s="2">
        <f t="shared" si="72"/>
        <v>55680</v>
      </c>
      <c r="CQ129" s="2">
        <f t="shared" si="73"/>
        <v>102128</v>
      </c>
      <c r="CR129" s="2">
        <f t="shared" si="74"/>
        <v>2784</v>
      </c>
      <c r="CS129" s="2">
        <f t="shared" si="75"/>
        <v>10672</v>
      </c>
      <c r="CT129">
        <f ca="1">SUM(OFFSET($B129,-($B129-1),MATCH(CT$6,$7:$7,)-1,1,1):OFFSET($B129,0,MATCH(CT$6,$7:$7,)-1,1,1))</f>
        <v>38336</v>
      </c>
      <c r="CU129">
        <f ca="1">SUM(OFFSET($B129,-($B129-1),MATCH(CU$6,$7:$7,)-1,1,1):OFFSET($B129,0,MATCH(CU$6,$7:$7,)-1,1,1))</f>
        <v>77504</v>
      </c>
      <c r="CV129">
        <f ca="1">SUM(OFFSET($B129,-($B129-1),MATCH(CV$6,$7:$7,)-1,1,1):OFFSET($B129,0,MATCH(CV$6,$7:$7,)-1,1,1))</f>
        <v>1888</v>
      </c>
      <c r="CW129">
        <f ca="1">SUM(OFFSET($B129,-($B129-1),MATCH(CW$6,$7:$7,)-1,1,1):OFFSET($B129,0,MATCH(CW$6,$7:$7,)-1,1,1))</f>
        <v>7632</v>
      </c>
      <c r="CX129">
        <f ca="1">SUM(OFFSET($B129,-($B129-1),MATCH(CX$6,$7:$7,)-1,1,1):OFFSET($B129,0,MATCH(CX$6,$7:$7,)-1,1,1))</f>
        <v>360832</v>
      </c>
    </row>
    <row r="130" spans="2:102">
      <c r="B130" s="38">
        <f t="shared" si="83"/>
        <v>10</v>
      </c>
      <c r="C130" s="37">
        <v>42370</v>
      </c>
      <c r="D130" s="156">
        <f>'[2]Summary Passenger'!$B52</f>
        <v>86335</v>
      </c>
      <c r="E130" s="155">
        <f>'[2]Summary Passenger'!$F52</f>
        <v>606</v>
      </c>
      <c r="F130" s="155">
        <f>'[2]Summary Passenger'!$J52</f>
        <v>103732</v>
      </c>
      <c r="G130" s="155">
        <f t="shared" si="76"/>
        <v>886077</v>
      </c>
      <c r="H130" s="155">
        <f t="shared" si="84"/>
        <v>6359</v>
      </c>
      <c r="I130" s="155">
        <f t="shared" si="81"/>
        <v>1084700</v>
      </c>
      <c r="J130" s="155">
        <f ca="1">SUM(OFFSET($B130,-($B130-1),MATCH(J$6,$7:$7,)-1,1,1):OFFSET($B130,0,MATCH(J$6,$7:$7,)-1,1,1))</f>
        <v>5447</v>
      </c>
      <c r="K130" s="155">
        <f ca="1">SUM(OFFSET($B130,-($B130-1),MATCH(K$6,$7:$7,)-1,1,1):OFFSET($B130,0,MATCH(K$6,$7:$7,)-1,1,1))</f>
        <v>929220</v>
      </c>
      <c r="L130" s="159">
        <f ca="1">SUM(OFFSET($B130,-($B130-1),MATCH(L$6,$7:$7,)-1,1,1):OFFSET($B130,0,MATCH(L$6,$7:$7,)-1,1,1))</f>
        <v>8331034</v>
      </c>
      <c r="M130" s="31">
        <f>'[2]Summary Passenger'!$D52</f>
        <v>344980</v>
      </c>
      <c r="N130" s="41">
        <f>'[2]Summary Passenger'!$H52</f>
        <v>5717</v>
      </c>
      <c r="O130" s="41">
        <f>'[2]Summary Passenger'!$L52</f>
        <v>429807</v>
      </c>
      <c r="P130">
        <f t="shared" si="78"/>
        <v>4827381</v>
      </c>
      <c r="Q130">
        <f t="shared" si="79"/>
        <v>78368</v>
      </c>
      <c r="R130">
        <f t="shared" si="80"/>
        <v>6178277</v>
      </c>
      <c r="S130">
        <f ca="1">SUM(OFFSET($B130,-($B130-1),MATCH(S$6,$7:$7,)-1,1,1):OFFSET($B130,0,MATCH(S$6,$7:$7,)-1,1,1))</f>
        <v>64890</v>
      </c>
      <c r="T130">
        <f ca="1">SUM(OFFSET($B130,-($B130-1),MATCH(T$6,$7:$7,)-1,1,1):OFFSET($B130,0,MATCH(T$6,$7:$7,)-1,1,1))</f>
        <v>5129804</v>
      </c>
      <c r="U130" s="141">
        <f ca="1">SUM(OFFSET($B130,-($B130-1),MATCH(U$6,$7:$7,)-1,1,1):OFFSET($B130,0,MATCH(U$6,$7:$7,)-1,1,1))</f>
        <v>47634656</v>
      </c>
      <c r="V130" s="31">
        <f>'[2]Tab K Summary'!$B49</f>
        <v>854</v>
      </c>
      <c r="W130" s="41">
        <f>'[2]Tab K Summary'!$D49</f>
        <v>13627</v>
      </c>
      <c r="X130" s="41">
        <f>'[2]Tab K Summary'!$F49</f>
        <v>3034</v>
      </c>
      <c r="Y130" s="41">
        <f>'[2]Tab K Summary'!$H49</f>
        <v>23468</v>
      </c>
      <c r="Z130" s="41">
        <f>'[2]Tab K Summary'!$J49</f>
        <v>971</v>
      </c>
      <c r="AA130" s="41">
        <f>'[2]Tab K Summary'!$L49</f>
        <v>179</v>
      </c>
      <c r="AB130" s="41">
        <f>'[2]Tab K Summary'!$N49</f>
        <v>1208</v>
      </c>
      <c r="AC130" s="41">
        <f>'[2]Tab K Summary'!$P49</f>
        <v>427</v>
      </c>
      <c r="AD130" s="41">
        <f>'[2]Tab K Summary'!$R49</f>
        <v>338</v>
      </c>
      <c r="AE130" s="41">
        <f>'[2]Tab K Summary'!$T49</f>
        <v>165</v>
      </c>
      <c r="AF130" s="41">
        <f>'[2]Tab K Summary'!$V49</f>
        <v>930</v>
      </c>
      <c r="AG130" s="41">
        <f>'[2]Tab K Summary'!$X49</f>
        <v>3313</v>
      </c>
      <c r="AH130" s="41">
        <f>'[2]Tab K Summary'!$Z49</f>
        <v>243</v>
      </c>
      <c r="AI130" s="41">
        <f>'[2]Tab K Summary'!$AB49</f>
        <v>3556</v>
      </c>
      <c r="AJ130" s="41">
        <f>'[2]Tab K Summary'!$AD49</f>
        <v>1176</v>
      </c>
      <c r="AK130" s="41">
        <f>'[2]Tab K Summary'!$AF49</f>
        <v>80</v>
      </c>
      <c r="AL130" s="41">
        <f>'[2]Tab K Summary'!$AH49</f>
        <v>0</v>
      </c>
      <c r="AM130" s="41">
        <f>'[2]Tab K Summary'!$AJ49</f>
        <v>1256</v>
      </c>
      <c r="AN130" s="41">
        <f>'[2]Tab K Summary'!$AL49</f>
        <v>83</v>
      </c>
      <c r="AO130" s="41">
        <f>'[2]Tab K Summary'!$AN49</f>
        <v>207</v>
      </c>
      <c r="AP130" s="41">
        <f>'[2]Tab K Summary'!$AP49</f>
        <v>37309</v>
      </c>
      <c r="AQ130" s="41">
        <f>'[2]Tab K Summary'!$AR49</f>
        <v>200</v>
      </c>
      <c r="AR130" s="2">
        <f t="shared" si="85"/>
        <v>11214</v>
      </c>
      <c r="AS130" s="2">
        <f t="shared" si="86"/>
        <v>162952</v>
      </c>
      <c r="AT130" s="2">
        <f t="shared" si="87"/>
        <v>22242</v>
      </c>
      <c r="AU130" s="2">
        <f t="shared" si="88"/>
        <v>227776</v>
      </c>
      <c r="AV130" s="2">
        <f t="shared" si="89"/>
        <v>10898</v>
      </c>
      <c r="AW130" s="2">
        <f t="shared" si="90"/>
        <v>1294</v>
      </c>
      <c r="AX130" s="2">
        <f t="shared" si="91"/>
        <v>10979</v>
      </c>
      <c r="AY130" s="2">
        <f t="shared" si="43"/>
        <v>6634</v>
      </c>
      <c r="AZ130" s="2">
        <f t="shared" si="44"/>
        <v>4424</v>
      </c>
      <c r="BA130" s="2">
        <f t="shared" si="45"/>
        <v>1474</v>
      </c>
      <c r="BB130" s="2">
        <f t="shared" si="46"/>
        <v>12532</v>
      </c>
      <c r="BC130" s="2">
        <f t="shared" si="47"/>
        <v>23738</v>
      </c>
      <c r="BD130" s="2">
        <f t="shared" si="48"/>
        <v>2046</v>
      </c>
      <c r="BE130" s="2">
        <f t="shared" si="49"/>
        <v>25784</v>
      </c>
      <c r="BF130" s="2">
        <f t="shared" si="50"/>
        <v>10872</v>
      </c>
      <c r="BG130" s="2">
        <f t="shared" si="51"/>
        <v>516</v>
      </c>
      <c r="BH130" s="2">
        <f t="shared" si="52"/>
        <v>211</v>
      </c>
      <c r="BI130" s="2">
        <f t="shared" si="53"/>
        <v>11599</v>
      </c>
      <c r="BJ130" s="2">
        <f t="shared" si="54"/>
        <v>1078</v>
      </c>
      <c r="BK130" s="2">
        <f t="shared" si="55"/>
        <v>2392</v>
      </c>
      <c r="BL130" s="2">
        <f t="shared" si="56"/>
        <v>392452</v>
      </c>
      <c r="BM130" s="2">
        <f>SUM(AQ129:AQ130)</f>
        <v>630</v>
      </c>
      <c r="BN130">
        <f ca="1">SUM(OFFSET($B130,-($B130-1),MATCH(BN$6,$7:$7,)-1,1,1):OFFSET($B130,0,MATCH(BN$6,$7:$7,)-1,1,1))</f>
        <v>136704</v>
      </c>
      <c r="BO130">
        <f ca="1">SUM(OFFSET($B130,-($B130-1),MATCH(BO$6,$7:$7,)-1,1,1):OFFSET($B130,0,MATCH(BO$6,$7:$7,)-1,1,1))</f>
        <v>16764</v>
      </c>
      <c r="BP130">
        <f ca="1">SUM(OFFSET($B130,-($B130-1),MATCH(BP$6,$7:$7,)-1,1,1):OFFSET($B130,0,MATCH(BP$6,$7:$7,)-1,1,1))</f>
        <v>199984</v>
      </c>
      <c r="BQ130">
        <f ca="1">SUM(OFFSET($B130,-($B130-1),MATCH(BQ$6,$7:$7,)-1,1,1):OFFSET($B130,0,MATCH(BQ$6,$7:$7,)-1,1,1))</f>
        <v>8341</v>
      </c>
      <c r="BR130">
        <f ca="1">SUM(OFFSET($B130,-($B130-1),MATCH(BR$6,$7:$7,)-1,1,1):OFFSET($B130,0,MATCH(BR$6,$7:$7,)-1,1,1))</f>
        <v>1262</v>
      </c>
      <c r="BS130">
        <f ca="1">SUM(OFFSET($B130,-($B130-1),MATCH(BS$6,$7:$7,)-1,1,1):OFFSET($B130,0,MATCH(BS$6,$7:$7,)-1,1,1))</f>
        <v>8202</v>
      </c>
      <c r="BT130">
        <f ca="1">SUM(OFFSET($B130,-($B130-1),MATCH(BT$6,$7:$7,)-1,1,1):OFFSET($B130,0,MATCH(BT$6,$7:$7,)-1,1,1))</f>
        <v>5473</v>
      </c>
      <c r="BU130">
        <f ca="1">SUM(OFFSET($B130,-($B130-1),MATCH(BU$6,$7:$7,)-1,1,1):OFFSET($B130,0,MATCH(BU$6,$7:$7,)-1,1,1))</f>
        <v>3527</v>
      </c>
      <c r="BV130">
        <f ca="1">SUM(OFFSET($B130,-($B130-1),MATCH(BV$6,$7:$7,)-1,1,1):OFFSET($B130,0,MATCH(BV$6,$7:$7,)-1,1,1))</f>
        <v>839</v>
      </c>
      <c r="BW130">
        <f ca="1">SUM(OFFSET($B130,-($B130-1),MATCH(BW$6,$7:$7,)-1,1,1):OFFSET($B130,0,MATCH(BW$6,$7:$7,)-1,1,1))</f>
        <v>9839</v>
      </c>
      <c r="BX130">
        <f ca="1">SUM(OFFSET($B130,-($B130-1),MATCH(BX$6,$7:$7,)-1,1,1):OFFSET($B130,0,MATCH(BX$6,$7:$7,)-1,1,1))</f>
        <v>18016</v>
      </c>
      <c r="BY130">
        <f ca="1">SUM(OFFSET($B130,-($B130-1),MATCH(BY$6,$7:$7,)-1,1,1):OFFSET($B130,0,MATCH(BY$6,$7:$7,)-1,1,1))</f>
        <v>1615</v>
      </c>
      <c r="BZ130">
        <f ca="1">SUM(OFFSET($B130,-($B130-1),MATCH(BZ$6,$7:$7,)-1,1,1):OFFSET($B130,0,MATCH(BZ$6,$7:$7,)-1,1,1))</f>
        <v>19631</v>
      </c>
      <c r="CA130">
        <f ca="1">SUM(OFFSET($B130,-($B130-1),MATCH(CA$6,$7:$7,)-1,1,1):OFFSET($B130,0,MATCH(CA$6,$7:$7,)-1,1,1))</f>
        <v>8111</v>
      </c>
      <c r="CB130">
        <f ca="1">SUM(OFFSET($B130,-($B130-1),MATCH(CB$6,$7:$7,)-1,1,1):OFFSET($B130,0,MATCH(CB$6,$7:$7,)-1,1,1))</f>
        <v>372</v>
      </c>
      <c r="CC130">
        <f ca="1">SUM(OFFSET($B130,-($B130-1),MATCH(CC$6,$7:$7,)-1,1,1):OFFSET($B130,0,MATCH(CC$6,$7:$7,)-1,1,1))</f>
        <v>195</v>
      </c>
      <c r="CD130">
        <f ca="1">SUM(OFFSET($B130,-($B130-1),MATCH(CD$6,$7:$7,)-1,1,1):OFFSET($B130,0,MATCH(CD$6,$7:$7,)-1,1,1))</f>
        <v>8678</v>
      </c>
      <c r="CE130">
        <f ca="1">SUM(OFFSET($B130,-($B130-1),MATCH(CE$6,$7:$7,)-1,1,1):OFFSET($B130,0,MATCH(CE$6,$7:$7,)-1,1,1))</f>
        <v>822</v>
      </c>
      <c r="CF130">
        <f ca="1">SUM(OFFSET($B130,-($B130-1),MATCH(CF$6,$7:$7,)-1,1,1):OFFSET($B130,0,MATCH(CF$6,$7:$7,)-1,1,1))</f>
        <v>1862</v>
      </c>
      <c r="CG130">
        <f ca="1">SUM(OFFSET($B130,-($B130-1),MATCH(CG$6,$7:$7,)-1,1,1):OFFSET($B130,0,MATCH(CG$6,$7:$7,)-1,1,1))</f>
        <v>338322</v>
      </c>
      <c r="CH130">
        <f ca="1">SUM(OFFSET($B130,-($B130-1),MATCH(CH$6,$7:$7,)-1,1,1):OFFSET($B130,0,MATCH(CH$6,$7:$7,)-1,1,1))</f>
        <v>1939</v>
      </c>
      <c r="CI130">
        <f ca="1">SUM(OFFSET($B130,-($B130-1),MATCH(CI$6,$7:$7,)-1,1,1):OFFSET($B130,0,MATCH(CI$6,$7:$7,)-1,1,1))</f>
        <v>104470</v>
      </c>
      <c r="CJ130">
        <f>'[2]Tab L Summary'!$B49</f>
        <v>1920</v>
      </c>
      <c r="CK130">
        <f>'[2]Tab L Summary'!$D49</f>
        <v>6112</v>
      </c>
      <c r="CL130">
        <f>'[2]Tab L Summary'!$F49</f>
        <v>10032</v>
      </c>
      <c r="CM130">
        <f>'[2]Tab L Summary'!$H49</f>
        <v>336</v>
      </c>
      <c r="CN130">
        <f>'[2]Tab L Summary'!$J49</f>
        <v>1024</v>
      </c>
      <c r="CO130" s="2">
        <f t="shared" si="71"/>
        <v>41808</v>
      </c>
      <c r="CP130" s="2">
        <f t="shared" si="72"/>
        <v>56320</v>
      </c>
      <c r="CQ130" s="2">
        <f t="shared" si="73"/>
        <v>104032</v>
      </c>
      <c r="CR130" s="2">
        <f t="shared" si="74"/>
        <v>2880</v>
      </c>
      <c r="CS130" s="2">
        <f t="shared" si="75"/>
        <v>10784</v>
      </c>
      <c r="CT130">
        <f ca="1">SUM(OFFSET($B130,-($B130-1),MATCH(CT$6,$7:$7,)-1,1,1):OFFSET($B130,0,MATCH(CT$6,$7:$7,)-1,1,1))</f>
        <v>44448</v>
      </c>
      <c r="CU130">
        <f ca="1">SUM(OFFSET($B130,-($B130-1),MATCH(CU$6,$7:$7,)-1,1,1):OFFSET($B130,0,MATCH(CU$6,$7:$7,)-1,1,1))</f>
        <v>87536</v>
      </c>
      <c r="CV130">
        <f ca="1">SUM(OFFSET($B130,-($B130-1),MATCH(CV$6,$7:$7,)-1,1,1):OFFSET($B130,0,MATCH(CV$6,$7:$7,)-1,1,1))</f>
        <v>2224</v>
      </c>
      <c r="CW130">
        <f ca="1">SUM(OFFSET($B130,-($B130-1),MATCH(CW$6,$7:$7,)-1,1,1):OFFSET($B130,0,MATCH(CW$6,$7:$7,)-1,1,1))</f>
        <v>8656</v>
      </c>
      <c r="CX130">
        <f ca="1">SUM(OFFSET($B130,-($B130-1),MATCH(CX$6,$7:$7,)-1,1,1):OFFSET($B130,0,MATCH(CX$6,$7:$7,)-1,1,1))</f>
        <v>402640</v>
      </c>
    </row>
    <row r="131" spans="2:102">
      <c r="B131" s="38">
        <f t="shared" si="83"/>
        <v>11</v>
      </c>
      <c r="C131" s="37">
        <v>42401</v>
      </c>
      <c r="D131" s="156">
        <f>'[2]Summary Passenger'!$B53</f>
        <v>72392</v>
      </c>
      <c r="E131" s="155">
        <f>'[2]Summary Passenger'!$F53</f>
        <v>521</v>
      </c>
      <c r="F131" s="155">
        <f>'[2]Summary Passenger'!$J53</f>
        <v>88908</v>
      </c>
      <c r="G131" s="155">
        <f t="shared" si="76"/>
        <v>893397</v>
      </c>
      <c r="H131" s="155">
        <f t="shared" si="84"/>
        <v>6449</v>
      </c>
      <c r="I131" s="155">
        <f t="shared" si="81"/>
        <v>1100144</v>
      </c>
      <c r="J131" s="155">
        <f ca="1">SUM(OFFSET($B131,-($B131-1),MATCH(J$6,$7:$7,)-1,1,1):OFFSET($B131,0,MATCH(J$6,$7:$7,)-1,1,1))</f>
        <v>5968</v>
      </c>
      <c r="K131" s="155">
        <f ca="1">SUM(OFFSET($B131,-($B131-1),MATCH(K$6,$7:$7,)-1,1,1):OFFSET($B131,0,MATCH(K$6,$7:$7,)-1,1,1))</f>
        <v>1018128</v>
      </c>
      <c r="L131" s="155">
        <f ca="1">SUM(OFFSET($B131,-($B131-1),MATCH(L$6,$7:$7,)-1,1,1):OFFSET($B131,0,MATCH(L$6,$7:$7,)-1,1,1))</f>
        <v>9224431</v>
      </c>
      <c r="M131" s="31">
        <f>'[2]Summary Passenger'!$D53</f>
        <v>437528</v>
      </c>
      <c r="N131" s="41">
        <f>'[2]Summary Passenger'!$H53</f>
        <v>6893</v>
      </c>
      <c r="O131" s="41">
        <f>'[2]Summary Passenger'!$L53</f>
        <v>534305</v>
      </c>
      <c r="P131">
        <f t="shared" si="78"/>
        <v>4880586</v>
      </c>
      <c r="Q131">
        <f t="shared" si="79"/>
        <v>78902</v>
      </c>
      <c r="R131">
        <f t="shared" si="80"/>
        <v>6226062</v>
      </c>
      <c r="S131">
        <f ca="1">SUM(OFFSET($B131,-($B131-1),MATCH(S$6,$7:$7,)-1,1,1):OFFSET($B131,0,MATCH(S$6,$7:$7,)-1,1,1))</f>
        <v>71783</v>
      </c>
      <c r="T131">
        <f ca="1">SUM(OFFSET($B131,-($B131-1),MATCH(T$6,$7:$7,)-1,1,1):OFFSET($B131,0,MATCH(T$6,$7:$7,)-1,1,1))</f>
        <v>5664109</v>
      </c>
      <c r="U131">
        <f ca="1">SUM(OFFSET($B131,-($B131-1),MATCH(U$6,$7:$7,)-1,1,1):OFFSET($B131,0,MATCH(U$6,$7:$7,)-1,1,1))</f>
        <v>52515242</v>
      </c>
      <c r="V131" s="31">
        <f>'[2]Tab K Summary'!$B50</f>
        <v>1127</v>
      </c>
      <c r="W131" s="41">
        <f>'[2]Tab K Summary'!$D50</f>
        <v>15935</v>
      </c>
      <c r="X131" s="41">
        <f>'[2]Tab K Summary'!$F50</f>
        <v>3102</v>
      </c>
      <c r="Y131" s="41">
        <f>'[2]Tab K Summary'!$H50</f>
        <v>14196</v>
      </c>
      <c r="Z131" s="41">
        <f>'[2]Tab K Summary'!$J50</f>
        <v>1016</v>
      </c>
      <c r="AA131" s="41">
        <f>'[2]Tab K Summary'!$L50</f>
        <v>170</v>
      </c>
      <c r="AB131" s="41">
        <f>'[2]Tab K Summary'!$N50</f>
        <v>1468</v>
      </c>
      <c r="AC131" s="41">
        <f>'[2]Tab K Summary'!$P50</f>
        <v>731</v>
      </c>
      <c r="AD131" s="41">
        <f>'[2]Tab K Summary'!$R50</f>
        <v>432</v>
      </c>
      <c r="AE131" s="41">
        <f>'[2]Tab K Summary'!$T50</f>
        <v>70</v>
      </c>
      <c r="AF131" s="41">
        <f>'[2]Tab K Summary'!$V50</f>
        <v>1233</v>
      </c>
      <c r="AG131" s="41">
        <f>'[2]Tab K Summary'!$X50</f>
        <v>3385</v>
      </c>
      <c r="AH131" s="41">
        <f>'[2]Tab K Summary'!$Z50</f>
        <v>251</v>
      </c>
      <c r="AI131" s="41">
        <f>'[2]Tab K Summary'!$AB50</f>
        <v>3636</v>
      </c>
      <c r="AJ131" s="41">
        <f>'[2]Tab K Summary'!$AD50</f>
        <v>1450</v>
      </c>
      <c r="AK131" s="41">
        <f>'[2]Tab K Summary'!$AF50</f>
        <v>34</v>
      </c>
      <c r="AL131" s="41">
        <f>'[2]Tab K Summary'!$AH50</f>
        <v>18</v>
      </c>
      <c r="AM131" s="41">
        <f>'[2]Tab K Summary'!$AJ50</f>
        <v>1502</v>
      </c>
      <c r="AN131" s="41">
        <f>'[2]Tab K Summary'!$AL50</f>
        <v>79</v>
      </c>
      <c r="AO131" s="41">
        <f>'[2]Tab K Summary'!$AN50</f>
        <v>239</v>
      </c>
      <c r="AP131" s="41">
        <f>'[2]Tab K Summary'!$AP50</f>
        <v>30325</v>
      </c>
      <c r="AQ131" s="41">
        <f>'[2]Tab K Summary'!$AR50</f>
        <v>279</v>
      </c>
      <c r="AR131" s="2">
        <f t="shared" si="85"/>
        <v>11312</v>
      </c>
      <c r="AS131" s="2">
        <f t="shared" si="86"/>
        <v>165733</v>
      </c>
      <c r="AT131" s="2">
        <f t="shared" si="87"/>
        <v>21916</v>
      </c>
      <c r="AU131" s="2">
        <f t="shared" si="88"/>
        <v>229436</v>
      </c>
      <c r="AV131" s="2">
        <f t="shared" si="89"/>
        <v>10472</v>
      </c>
      <c r="AW131" s="2">
        <f t="shared" si="90"/>
        <v>1448</v>
      </c>
      <c r="AX131" s="2">
        <f t="shared" si="91"/>
        <v>10943</v>
      </c>
      <c r="AY131" s="2">
        <f t="shared" si="43"/>
        <v>6907</v>
      </c>
      <c r="AZ131" s="2">
        <f t="shared" si="44"/>
        <v>4333</v>
      </c>
      <c r="BA131" s="2">
        <f t="shared" si="45"/>
        <v>1202</v>
      </c>
      <c r="BB131" s="2">
        <f t="shared" si="46"/>
        <v>12442</v>
      </c>
      <c r="BC131" s="2">
        <f t="shared" si="47"/>
        <v>23548</v>
      </c>
      <c r="BD131" s="2">
        <f t="shared" si="48"/>
        <v>2025</v>
      </c>
      <c r="BE131" s="2">
        <f t="shared" si="49"/>
        <v>25573</v>
      </c>
      <c r="BF131" s="2">
        <f t="shared" si="50"/>
        <v>10818</v>
      </c>
      <c r="BG131" s="2">
        <f t="shared" si="51"/>
        <v>518</v>
      </c>
      <c r="BH131" s="2">
        <f t="shared" si="52"/>
        <v>213</v>
      </c>
      <c r="BI131" s="2">
        <f t="shared" si="53"/>
        <v>11549</v>
      </c>
      <c r="BJ131" s="2">
        <f t="shared" si="54"/>
        <v>1019</v>
      </c>
      <c r="BK131" s="2">
        <f t="shared" si="55"/>
        <v>2347</v>
      </c>
      <c r="BL131" s="2">
        <f t="shared" si="56"/>
        <v>397047</v>
      </c>
      <c r="BM131" s="2">
        <f>SUM(AQ129:AQ131)</f>
        <v>909</v>
      </c>
      <c r="BN131">
        <f ca="1">SUM(OFFSET($B131,-($B131-1),MATCH(BN$6,$7:$7,)-1,1,1):OFFSET($B131,0,MATCH(BN$6,$7:$7,)-1,1,1))</f>
        <v>152639</v>
      </c>
      <c r="BO131">
        <f ca="1">SUM(OFFSET($B131,-($B131-1),MATCH(BO$6,$7:$7,)-1,1,1):OFFSET($B131,0,MATCH(BO$6,$7:$7,)-1,1,1))</f>
        <v>19866</v>
      </c>
      <c r="BP131">
        <f ca="1">SUM(OFFSET($B131,-($B131-1),MATCH(BP$6,$7:$7,)-1,1,1):OFFSET($B131,0,MATCH(BP$6,$7:$7,)-1,1,1))</f>
        <v>214180</v>
      </c>
      <c r="BQ131">
        <f ca="1">SUM(OFFSET($B131,-($B131-1),MATCH(BQ$6,$7:$7,)-1,1,1):OFFSET($B131,0,MATCH(BQ$6,$7:$7,)-1,1,1))</f>
        <v>9357</v>
      </c>
      <c r="BR131">
        <f ca="1">SUM(OFFSET($B131,-($B131-1),MATCH(BR$6,$7:$7,)-1,1,1):OFFSET($B131,0,MATCH(BR$6,$7:$7,)-1,1,1))</f>
        <v>1432</v>
      </c>
      <c r="BS131">
        <f ca="1">SUM(OFFSET($B131,-($B131-1),MATCH(BS$6,$7:$7,)-1,1,1):OFFSET($B131,0,MATCH(BS$6,$7:$7,)-1,1,1))</f>
        <v>9670</v>
      </c>
      <c r="BT131">
        <f ca="1">SUM(OFFSET($B131,-($B131-1),MATCH(BT$6,$7:$7,)-1,1,1):OFFSET($B131,0,MATCH(BT$6,$7:$7,)-1,1,1))</f>
        <v>6204</v>
      </c>
      <c r="BU131">
        <f ca="1">SUM(OFFSET($B131,-($B131-1),MATCH(BU$6,$7:$7,)-1,1,1):OFFSET($B131,0,MATCH(BU$6,$7:$7,)-1,1,1))</f>
        <v>3959</v>
      </c>
      <c r="BV131">
        <f ca="1">SUM(OFFSET($B131,-($B131-1),MATCH(BV$6,$7:$7,)-1,1,1):OFFSET($B131,0,MATCH(BV$6,$7:$7,)-1,1,1))</f>
        <v>909</v>
      </c>
      <c r="BW131">
        <f ca="1">SUM(OFFSET($B131,-($B131-1),MATCH(BW$6,$7:$7,)-1,1,1):OFFSET($B131,0,MATCH(BW$6,$7:$7,)-1,1,1))</f>
        <v>11072</v>
      </c>
      <c r="BX131">
        <f ca="1">SUM(OFFSET($B131,-($B131-1),MATCH(BX$6,$7:$7,)-1,1,1):OFFSET($B131,0,MATCH(BX$6,$7:$7,)-1,1,1))</f>
        <v>21401</v>
      </c>
      <c r="BY131">
        <f ca="1">SUM(OFFSET($B131,-($B131-1),MATCH(BY$6,$7:$7,)-1,1,1):OFFSET($B131,0,MATCH(BY$6,$7:$7,)-1,1,1))</f>
        <v>1866</v>
      </c>
      <c r="BZ131">
        <f ca="1">SUM(OFFSET($B131,-($B131-1),MATCH(BZ$6,$7:$7,)-1,1,1):OFFSET($B131,0,MATCH(BZ$6,$7:$7,)-1,1,1))</f>
        <v>23267</v>
      </c>
      <c r="CA131">
        <f ca="1">SUM(OFFSET($B131,-($B131-1),MATCH(CA$6,$7:$7,)-1,1,1):OFFSET($B131,0,MATCH(CA$6,$7:$7,)-1,1,1))</f>
        <v>9561</v>
      </c>
      <c r="CB131">
        <f ca="1">SUM(OFFSET($B131,-($B131-1),MATCH(CB$6,$7:$7,)-1,1,1):OFFSET($B131,0,MATCH(CB$6,$7:$7,)-1,1,1))</f>
        <v>406</v>
      </c>
      <c r="CC131">
        <f ca="1">SUM(OFFSET($B131,-($B131-1),MATCH(CC$6,$7:$7,)-1,1,1):OFFSET($B131,0,MATCH(CC$6,$7:$7,)-1,1,1))</f>
        <v>213</v>
      </c>
      <c r="CD131">
        <f ca="1">SUM(OFFSET($B131,-($B131-1),MATCH(CD$6,$7:$7,)-1,1,1):OFFSET($B131,0,MATCH(CD$6,$7:$7,)-1,1,1))</f>
        <v>10180</v>
      </c>
      <c r="CE131">
        <f ca="1">SUM(OFFSET($B131,-($B131-1),MATCH(CE$6,$7:$7,)-1,1,1):OFFSET($B131,0,MATCH(CE$6,$7:$7,)-1,1,1))</f>
        <v>901</v>
      </c>
      <c r="CF131">
        <f ca="1">SUM(OFFSET($B131,-($B131-1),MATCH(CF$6,$7:$7,)-1,1,1):OFFSET($B131,0,MATCH(CF$6,$7:$7,)-1,1,1))</f>
        <v>2101</v>
      </c>
      <c r="CG131">
        <f ca="1">SUM(OFFSET($B131,-($B131-1),MATCH(CG$6,$7:$7,)-1,1,1):OFFSET($B131,0,MATCH(CG$6,$7:$7,)-1,1,1))</f>
        <v>368647</v>
      </c>
      <c r="CH131">
        <f ca="1">SUM(OFFSET($B131,-($B131-1),MATCH(CH$6,$7:$7,)-1,1,1):OFFSET($B131,0,MATCH(CH$6,$7:$7,)-1,1,1))</f>
        <v>2218</v>
      </c>
      <c r="CI131">
        <f ca="1">SUM(OFFSET($B131,-($B131-1),MATCH(CI$6,$7:$7,)-1,1,1):OFFSET($B131,0,MATCH(CI$6,$7:$7,)-1,1,1))</f>
        <v>115782</v>
      </c>
      <c r="CJ131">
        <f>'[2]Tab L Summary'!$B50</f>
        <v>3744</v>
      </c>
      <c r="CK131">
        <f>'[2]Tab L Summary'!$D50</f>
        <v>6688</v>
      </c>
      <c r="CL131">
        <f>'[2]Tab L Summary'!$F50</f>
        <v>10528</v>
      </c>
      <c r="CM131">
        <f>'[2]Tab L Summary'!$H50</f>
        <v>384</v>
      </c>
      <c r="CN131">
        <f>'[2]Tab L Summary'!$J50</f>
        <v>1136</v>
      </c>
      <c r="CO131" s="2">
        <f t="shared" si="71"/>
        <v>42048</v>
      </c>
      <c r="CP131" s="2">
        <f t="shared" si="72"/>
        <v>56496</v>
      </c>
      <c r="CQ131" s="2">
        <f t="shared" si="73"/>
        <v>105872</v>
      </c>
      <c r="CR131" s="2">
        <f t="shared" si="74"/>
        <v>3024</v>
      </c>
      <c r="CS131" s="2">
        <f t="shared" si="75"/>
        <v>10800</v>
      </c>
      <c r="CT131">
        <f ca="1">SUM(OFFSET($B131,-($B131-1),MATCH(CT$6,$7:$7,)-1,1,1):OFFSET($B131,0,MATCH(CT$6,$7:$7,)-1,1,1))</f>
        <v>51136</v>
      </c>
      <c r="CU131">
        <f ca="1">SUM(OFFSET($B131,-($B131-1),MATCH(CU$6,$7:$7,)-1,1,1):OFFSET($B131,0,MATCH(CU$6,$7:$7,)-1,1,1))</f>
        <v>98064</v>
      </c>
      <c r="CV131">
        <f ca="1">SUM(OFFSET($B131,-($B131-1),MATCH(CV$6,$7:$7,)-1,1,1):OFFSET($B131,0,MATCH(CV$6,$7:$7,)-1,1,1))</f>
        <v>2608</v>
      </c>
      <c r="CW131">
        <f ca="1">SUM(OFFSET($B131,-($B131-1),MATCH(CW$6,$7:$7,)-1,1,1):OFFSET($B131,0,MATCH(CW$6,$7:$7,)-1,1,1))</f>
        <v>9792</v>
      </c>
      <c r="CX131">
        <f ca="1">SUM(OFFSET($B131,-($B131-1),MATCH(CX$6,$7:$7,)-1,1,1):OFFSET($B131,0,MATCH(CX$6,$7:$7,)-1,1,1))</f>
        <v>444688</v>
      </c>
    </row>
    <row r="132" spans="2:102">
      <c r="B132" s="38">
        <f t="shared" si="83"/>
        <v>12</v>
      </c>
      <c r="C132" s="37">
        <v>42430</v>
      </c>
      <c r="D132" s="156">
        <f>'[2]Summary Passenger'!$B54</f>
        <v>76517</v>
      </c>
      <c r="E132" s="155">
        <f>'[2]Summary Passenger'!$F54</f>
        <v>538</v>
      </c>
      <c r="F132" s="155">
        <f>'[2]Summary Passenger'!$J54</f>
        <v>91964</v>
      </c>
      <c r="G132" s="155">
        <f t="shared" si="76"/>
        <v>897316</v>
      </c>
      <c r="H132" s="155">
        <f t="shared" si="84"/>
        <v>6506</v>
      </c>
      <c r="I132" s="155">
        <f t="shared" si="81"/>
        <v>1110092</v>
      </c>
      <c r="J132" s="155">
        <f ca="1">SUM(OFFSET($B132,-($B132-1),MATCH(J$6,$7:$7,)-1,1,1):OFFSET($B132,0,MATCH(J$6,$7:$7,)-1,1,1))</f>
        <v>6506</v>
      </c>
      <c r="K132" s="155">
        <f ca="1">SUM(OFFSET($B132,-($B132-1),MATCH(K$6,$7:$7,)-1,1,1):OFFSET($B132,0,MATCH(K$6,$7:$7,)-1,1,1))</f>
        <v>1110092</v>
      </c>
      <c r="L132" s="155">
        <f ca="1">SUM(OFFSET($B132,-($B132-1),MATCH(L$6,$7:$7,)-1,1,1):OFFSET($B132,0,MATCH(L$6,$7:$7,)-1,1,1))</f>
        <v>10121747</v>
      </c>
      <c r="M132" s="31">
        <f>'[2]Summary Passenger'!$D54</f>
        <v>452252</v>
      </c>
      <c r="N132" s="41">
        <f>'[2]Summary Passenger'!$H54</f>
        <v>7332</v>
      </c>
      <c r="O132" s="41">
        <f>'[2]Summary Passenger'!$L54</f>
        <v>569593</v>
      </c>
      <c r="P132">
        <f t="shared" si="78"/>
        <v>4900259</v>
      </c>
      <c r="Q132">
        <f t="shared" si="79"/>
        <v>79115</v>
      </c>
      <c r="R132">
        <f t="shared" si="80"/>
        <v>6233702</v>
      </c>
      <c r="S132">
        <f ca="1">SUM(OFFSET($B132,-($B132-1),MATCH(S$6,$7:$7,)-1,1,1):OFFSET($B132,0,MATCH(S$6,$7:$7,)-1,1,1))</f>
        <v>79115</v>
      </c>
      <c r="T132">
        <f ca="1">SUM(OFFSET($B132,-($B132-1),MATCH(T$6,$7:$7,)-1,1,1):OFFSET($B132,0,MATCH(T$6,$7:$7,)-1,1,1))</f>
        <v>6233702</v>
      </c>
      <c r="U132">
        <f ca="1">SUM(OFFSET($B132,-($B132-1),MATCH(U$6,$7:$7,)-1,1,1):OFFSET($B132,0,MATCH(U$6,$7:$7,)-1,1,1))</f>
        <v>57415501</v>
      </c>
      <c r="V132" s="31">
        <f>'[2]Tab K Summary'!$B51</f>
        <v>1112</v>
      </c>
      <c r="W132" s="41">
        <f>'[2]Tab K Summary'!$D51</f>
        <v>15829</v>
      </c>
      <c r="X132" s="41">
        <f>'[2]Tab K Summary'!$F51</f>
        <v>2207</v>
      </c>
      <c r="Y132" s="41">
        <f>'[2]Tab K Summary'!$H51</f>
        <v>15588</v>
      </c>
      <c r="Z132" s="41">
        <f>'[2]Tab K Summary'!$J51</f>
        <v>948</v>
      </c>
      <c r="AA132" s="41">
        <f>'[2]Tab K Summary'!$L51</f>
        <v>133</v>
      </c>
      <c r="AB132" s="41">
        <f>'[2]Tab K Summary'!$N51</f>
        <v>1566</v>
      </c>
      <c r="AC132" s="41">
        <f>'[2]Tab K Summary'!$P51</f>
        <v>751</v>
      </c>
      <c r="AD132" s="41">
        <f>'[2]Tab K Summary'!$R51</f>
        <v>281</v>
      </c>
      <c r="AE132" s="41">
        <f>'[2]Tab K Summary'!$T51</f>
        <v>141</v>
      </c>
      <c r="AF132" s="41">
        <f>'[2]Tab K Summary'!$V51</f>
        <v>1173</v>
      </c>
      <c r="AG132" s="41">
        <f>'[2]Tab K Summary'!$X51</f>
        <v>2357</v>
      </c>
      <c r="AH132" s="41">
        <f>'[2]Tab K Summary'!$Z51</f>
        <v>237</v>
      </c>
      <c r="AI132" s="41">
        <f>'[2]Tab K Summary'!$AB51</f>
        <v>2594</v>
      </c>
      <c r="AJ132" s="41">
        <f>'[2]Tab K Summary'!$AD51</f>
        <v>1550</v>
      </c>
      <c r="AK132" s="41">
        <f>'[2]Tab K Summary'!$AF51</f>
        <v>17</v>
      </c>
      <c r="AL132" s="41">
        <f>'[2]Tab K Summary'!$AH51</f>
        <v>3</v>
      </c>
      <c r="AM132" s="41">
        <f>'[2]Tab K Summary'!$AJ51</f>
        <v>1570</v>
      </c>
      <c r="AN132" s="41">
        <f>'[2]Tab K Summary'!$AL51</f>
        <v>168</v>
      </c>
      <c r="AO132" s="41">
        <f>'[2]Tab K Summary'!$AN51</f>
        <v>324</v>
      </c>
      <c r="AP132" s="41">
        <f>'[2]Tab K Summary'!$AP51</f>
        <v>31554</v>
      </c>
      <c r="AQ132" s="41">
        <f>'[2]Tab K Summary'!$AR51</f>
        <v>227</v>
      </c>
      <c r="AR132" s="2">
        <f t="shared" si="85"/>
        <v>11206</v>
      </c>
      <c r="AS132" s="2">
        <f t="shared" si="86"/>
        <v>168468</v>
      </c>
      <c r="AT132" s="2">
        <f t="shared" si="87"/>
        <v>22073</v>
      </c>
      <c r="AU132" s="2">
        <f t="shared" si="88"/>
        <v>229768</v>
      </c>
      <c r="AV132" s="2">
        <f t="shared" si="89"/>
        <v>10305</v>
      </c>
      <c r="AW132" s="2">
        <f t="shared" si="90"/>
        <v>1565</v>
      </c>
      <c r="AX132" s="2">
        <f t="shared" si="91"/>
        <v>11236</v>
      </c>
      <c r="AY132" s="2">
        <f t="shared" si="43"/>
        <v>6955</v>
      </c>
      <c r="AZ132" s="2">
        <f t="shared" si="44"/>
        <v>4240</v>
      </c>
      <c r="BA132" s="2">
        <f t="shared" si="45"/>
        <v>1050</v>
      </c>
      <c r="BB132" s="2">
        <f t="shared" si="46"/>
        <v>12245</v>
      </c>
      <c r="BC132" s="2">
        <f t="shared" si="47"/>
        <v>23758</v>
      </c>
      <c r="BD132" s="2">
        <f t="shared" si="48"/>
        <v>2103</v>
      </c>
      <c r="BE132" s="2">
        <f t="shared" si="49"/>
        <v>25861</v>
      </c>
      <c r="BF132" s="2">
        <f t="shared" si="50"/>
        <v>11111</v>
      </c>
      <c r="BG132" s="2">
        <f t="shared" si="51"/>
        <v>423</v>
      </c>
      <c r="BH132" s="2">
        <f t="shared" si="52"/>
        <v>216</v>
      </c>
      <c r="BI132" s="2">
        <f t="shared" si="53"/>
        <v>11750</v>
      </c>
      <c r="BJ132" s="2">
        <f t="shared" si="54"/>
        <v>1069</v>
      </c>
      <c r="BK132" s="2">
        <f t="shared" si="55"/>
        <v>2425</v>
      </c>
      <c r="BL132" s="2">
        <f t="shared" si="56"/>
        <v>400201</v>
      </c>
      <c r="BM132" s="2">
        <f>SUM(AQ129:AQ132)</f>
        <v>1136</v>
      </c>
      <c r="BN132">
        <f ca="1">SUM(OFFSET($B132,-($B132-1),MATCH(BN$6,$7:$7,)-1,1,1):OFFSET($B132,0,MATCH(BN$6,$7:$7,)-1,1,1))</f>
        <v>168468</v>
      </c>
      <c r="BO132">
        <f ca="1">SUM(OFFSET($B132,-($B132-1),MATCH(BO$6,$7:$7,)-1,1,1):OFFSET($B132,0,MATCH(BO$6,$7:$7,)-1,1,1))</f>
        <v>22073</v>
      </c>
      <c r="BP132">
        <f ca="1">SUM(OFFSET($B132,-($B132-1),MATCH(BP$6,$7:$7,)-1,1,1):OFFSET($B132,0,MATCH(BP$6,$7:$7,)-1,1,1))</f>
        <v>229768</v>
      </c>
      <c r="BQ132">
        <f ca="1">SUM(OFFSET($B132,-($B132-1),MATCH(BQ$6,$7:$7,)-1,1,1):OFFSET($B132,0,MATCH(BQ$6,$7:$7,)-1,1,1))</f>
        <v>10305</v>
      </c>
      <c r="BR132">
        <f ca="1">SUM(OFFSET($B132,-($B132-1),MATCH(BR$6,$7:$7,)-1,1,1):OFFSET($B132,0,MATCH(BR$6,$7:$7,)-1,1,1))</f>
        <v>1565</v>
      </c>
      <c r="BS132">
        <f ca="1">SUM(OFFSET($B132,-($B132-1),MATCH(BS$6,$7:$7,)-1,1,1):OFFSET($B132,0,MATCH(BS$6,$7:$7,)-1,1,1))</f>
        <v>11236</v>
      </c>
      <c r="BT132">
        <f ca="1">SUM(OFFSET($B132,-($B132-1),MATCH(BT$6,$7:$7,)-1,1,1):OFFSET($B132,0,MATCH(BT$6,$7:$7,)-1,1,1))</f>
        <v>6955</v>
      </c>
      <c r="BU132">
        <f ca="1">SUM(OFFSET($B132,-($B132-1),MATCH(BU$6,$7:$7,)-1,1,1):OFFSET($B132,0,MATCH(BU$6,$7:$7,)-1,1,1))</f>
        <v>4240</v>
      </c>
      <c r="BV132">
        <f ca="1">SUM(OFFSET($B132,-($B132-1),MATCH(BV$6,$7:$7,)-1,1,1):OFFSET($B132,0,MATCH(BV$6,$7:$7,)-1,1,1))</f>
        <v>1050</v>
      </c>
      <c r="BW132">
        <f ca="1">SUM(OFFSET($B132,-($B132-1),MATCH(BW$6,$7:$7,)-1,1,1):OFFSET($B132,0,MATCH(BW$6,$7:$7,)-1,1,1))</f>
        <v>12245</v>
      </c>
      <c r="BX132">
        <f ca="1">SUM(OFFSET($B132,-($B132-1),MATCH(BX$6,$7:$7,)-1,1,1):OFFSET($B132,0,MATCH(BX$6,$7:$7,)-1,1,1))</f>
        <v>23758</v>
      </c>
      <c r="BY132">
        <f ca="1">SUM(OFFSET($B132,-($B132-1),MATCH(BY$6,$7:$7,)-1,1,1):OFFSET($B132,0,MATCH(BY$6,$7:$7,)-1,1,1))</f>
        <v>2103</v>
      </c>
      <c r="BZ132">
        <f ca="1">SUM(OFFSET($B132,-($B132-1),MATCH(BZ$6,$7:$7,)-1,1,1):OFFSET($B132,0,MATCH(BZ$6,$7:$7,)-1,1,1))</f>
        <v>25861</v>
      </c>
      <c r="CA132">
        <f ca="1">SUM(OFFSET($B132,-($B132-1),MATCH(CA$6,$7:$7,)-1,1,1):OFFSET($B132,0,MATCH(CA$6,$7:$7,)-1,1,1))</f>
        <v>11111</v>
      </c>
      <c r="CB132">
        <f ca="1">SUM(OFFSET($B132,-($B132-1),MATCH(CB$6,$7:$7,)-1,1,1):OFFSET($B132,0,MATCH(CB$6,$7:$7,)-1,1,1))</f>
        <v>423</v>
      </c>
      <c r="CC132">
        <f ca="1">SUM(OFFSET($B132,-($B132-1),MATCH(CC$6,$7:$7,)-1,1,1):OFFSET($B132,0,MATCH(CC$6,$7:$7,)-1,1,1))</f>
        <v>216</v>
      </c>
      <c r="CD132">
        <f ca="1">SUM(OFFSET($B132,-($B132-1),MATCH(CD$6,$7:$7,)-1,1,1):OFFSET($B132,0,MATCH(CD$6,$7:$7,)-1,1,1))</f>
        <v>11750</v>
      </c>
      <c r="CE132">
        <f ca="1">SUM(OFFSET($B132,-($B132-1),MATCH(CE$6,$7:$7,)-1,1,1):OFFSET($B132,0,MATCH(CE$6,$7:$7,)-1,1,1))</f>
        <v>1069</v>
      </c>
      <c r="CF132">
        <f ca="1">SUM(OFFSET($B132,-($B132-1),MATCH(CF$6,$7:$7,)-1,1,1):OFFSET($B132,0,MATCH(CF$6,$7:$7,)-1,1,1))</f>
        <v>2425</v>
      </c>
      <c r="CG132">
        <f ca="1">SUM(OFFSET($B132,-($B132-1),MATCH(CG$6,$7:$7,)-1,1,1):OFFSET($B132,0,MATCH(CG$6,$7:$7,)-1,1,1))</f>
        <v>400201</v>
      </c>
      <c r="CH132">
        <f ca="1">SUM(OFFSET($B132,-($B132-1),MATCH(CH$6,$7:$7,)-1,1,1):OFFSET($B132,0,MATCH(CH$6,$7:$7,)-1,1,1))</f>
        <v>2445</v>
      </c>
      <c r="CI132">
        <f ca="1">SUM(OFFSET($B132,-($B132-1),MATCH(CI$6,$7:$7,)-1,1,1):OFFSET($B132,0,MATCH(CI$6,$7:$7,)-1,1,1))</f>
        <v>126988</v>
      </c>
      <c r="CJ132">
        <f>'[2]Tab L Summary'!$B51</f>
        <v>3744</v>
      </c>
      <c r="CK132">
        <f>'[2]Tab L Summary'!$D51</f>
        <v>5968</v>
      </c>
      <c r="CL132">
        <f>'[2]Tab L Summary'!$F51</f>
        <v>10704</v>
      </c>
      <c r="CM132">
        <f>'[2]Tab L Summary'!$H51</f>
        <v>224</v>
      </c>
      <c r="CN132">
        <f>'[2]Tab L Summary'!$J51</f>
        <v>976</v>
      </c>
      <c r="CO132" s="2">
        <f t="shared" si="71"/>
        <v>41936</v>
      </c>
      <c r="CP132" s="2">
        <f t="shared" si="72"/>
        <v>57104</v>
      </c>
      <c r="CQ132" s="2">
        <f t="shared" si="73"/>
        <v>108768</v>
      </c>
      <c r="CR132" s="2">
        <f t="shared" si="74"/>
        <v>2832</v>
      </c>
      <c r="CS132" s="2">
        <f t="shared" si="75"/>
        <v>10768</v>
      </c>
      <c r="CT132">
        <f ca="1">SUM(OFFSET($B132,-($B132-1),MATCH(CT$6,$7:$7,)-1,1,1):OFFSET($B132,0,MATCH(CT$6,$7:$7,)-1,1,1))</f>
        <v>57104</v>
      </c>
      <c r="CU132">
        <f ca="1">SUM(OFFSET($B132,-($B132-1),MATCH(CU$6,$7:$7,)-1,1,1):OFFSET($B132,0,MATCH(CU$6,$7:$7,)-1,1,1))</f>
        <v>108768</v>
      </c>
      <c r="CV132">
        <f ca="1">SUM(OFFSET($B132,-($B132-1),MATCH(CV$6,$7:$7,)-1,1,1):OFFSET($B132,0,MATCH(CV$6,$7:$7,)-1,1,1))</f>
        <v>2832</v>
      </c>
      <c r="CW132">
        <f ca="1">SUM(OFFSET($B132,-($B132-1),MATCH(CW$6,$7:$7,)-1,1,1):OFFSET($B132,0,MATCH(CW$6,$7:$7,)-1,1,1))</f>
        <v>10768</v>
      </c>
      <c r="CX132">
        <f ca="1">SUM(OFFSET($B132,-($B132-1),MATCH(CX$6,$7:$7,)-1,1,1):OFFSET($B132,0,MATCH(CX$6,$7:$7,)-1,1,1))</f>
        <v>486624</v>
      </c>
    </row>
    <row r="133" spans="2:102">
      <c r="B133" s="38">
        <f t="shared" si="83"/>
        <v>1</v>
      </c>
      <c r="C133" s="37">
        <v>42461</v>
      </c>
      <c r="D133" s="156">
        <f>'[2]Summary Passenger'!$B55</f>
        <v>72773</v>
      </c>
      <c r="E133" s="155">
        <f>'[2]Summary Passenger'!$F55</f>
        <v>533</v>
      </c>
      <c r="F133" s="155">
        <f>'[2]Summary Passenger'!$J55</f>
        <v>91188</v>
      </c>
      <c r="G133" s="155">
        <f t="shared" si="76"/>
        <v>893317</v>
      </c>
      <c r="H133" s="155">
        <f t="shared" si="84"/>
        <v>6515</v>
      </c>
      <c r="I133" s="155">
        <f t="shared" si="81"/>
        <v>1111536</v>
      </c>
      <c r="J133" s="155">
        <f ca="1">SUM(OFFSET($B133,-($B133-1),MATCH(J$6,$7:$7,)-1,1,1):OFFSET($B133,0,MATCH(J$6,$7:$7,)-1,1,1))</f>
        <v>533</v>
      </c>
      <c r="K133" s="155">
        <f ca="1">SUM(OFFSET($B133,-($B133-1),MATCH(K$6,$7:$7,)-1,1,1):OFFSET($B133,0,MATCH(K$6,$7:$7,)-1,1,1))</f>
        <v>91188</v>
      </c>
      <c r="L133" s="155">
        <f ca="1">SUM(OFFSET($B133,-($B133-1),MATCH(L$6,$7:$7,)-1,1,1):OFFSET($B133,0,MATCH(L$6,$7:$7,)-1,1,1))</f>
        <v>893317</v>
      </c>
      <c r="M133" s="31">
        <f>'[2]Summary Passenger'!$D55</f>
        <v>431386</v>
      </c>
      <c r="N133" s="41">
        <f>'[2]Summary Passenger'!$H55</f>
        <v>6558</v>
      </c>
      <c r="O133" s="41">
        <f>'[2]Summary Passenger'!$L55</f>
        <v>542930</v>
      </c>
      <c r="P133">
        <f t="shared" si="78"/>
        <v>4913193</v>
      </c>
      <c r="Q133">
        <f t="shared" si="79"/>
        <v>79115</v>
      </c>
      <c r="R133">
        <f t="shared" si="80"/>
        <v>6250068</v>
      </c>
      <c r="S133">
        <f ca="1">SUM(OFFSET($B133,-($B133-1),MATCH(S$6,$7:$7,)-1,1,1):OFFSET($B133,0,MATCH(S$6,$7:$7,)-1,1,1))</f>
        <v>6558</v>
      </c>
      <c r="T133">
        <f ca="1">SUM(OFFSET($B133,-($B133-1),MATCH(T$6,$7:$7,)-1,1,1):OFFSET($B133,0,MATCH(T$6,$7:$7,)-1,1,1))</f>
        <v>542930</v>
      </c>
      <c r="U133">
        <f ca="1">SUM(OFFSET($B133,-($B133-1),MATCH(U$6,$7:$7,)-1,1,1):OFFSET($B133,0,MATCH(U$6,$7:$7,)-1,1,1))</f>
        <v>4913193</v>
      </c>
      <c r="V133" s="31">
        <f>'[2]Tab K Summary'!$B52</f>
        <v>789</v>
      </c>
      <c r="W133" s="41">
        <f>'[2]Tab K Summary'!$D52</f>
        <v>12523</v>
      </c>
      <c r="X133" s="41">
        <f>'[2]Tab K Summary'!$F52</f>
        <v>1285</v>
      </c>
      <c r="Y133" s="41">
        <f>'[2]Tab K Summary'!$H52</f>
        <v>17348</v>
      </c>
      <c r="Z133" s="41">
        <f>'[2]Tab K Summary'!$J52</f>
        <v>569</v>
      </c>
      <c r="AA133" s="41">
        <f>'[2]Tab K Summary'!$L52</f>
        <v>151</v>
      </c>
      <c r="AB133" s="41">
        <f>'[2]Tab K Summary'!$N52</f>
        <v>525</v>
      </c>
      <c r="AC133" s="41">
        <f>'[2]Tab K Summary'!$P52</f>
        <v>521</v>
      </c>
      <c r="AD133" s="41">
        <f>'[2]Tab K Summary'!$R52</f>
        <v>233</v>
      </c>
      <c r="AE133" s="41">
        <f>'[2]Tab K Summary'!$T52</f>
        <v>102</v>
      </c>
      <c r="AF133" s="41">
        <f>'[2]Tab K Summary'!$V52</f>
        <v>856</v>
      </c>
      <c r="AG133" s="41">
        <f>'[2]Tab K Summary'!$X52</f>
        <v>1383</v>
      </c>
      <c r="AH133" s="41">
        <f>'[2]Tab K Summary'!$Z52</f>
        <v>142</v>
      </c>
      <c r="AI133" s="41">
        <f>'[2]Tab K Summary'!$AB52</f>
        <v>1525</v>
      </c>
      <c r="AJ133" s="41">
        <f>'[2]Tab K Summary'!$AD52</f>
        <v>525</v>
      </c>
      <c r="AK133" s="41">
        <f>'[2]Tab K Summary'!$AF52</f>
        <v>65</v>
      </c>
      <c r="AL133" s="41">
        <f>'[2]Tab K Summary'!$AH52</f>
        <v>0</v>
      </c>
      <c r="AM133" s="41">
        <f>'[2]Tab K Summary'!$AJ52</f>
        <v>590</v>
      </c>
      <c r="AN133" s="41">
        <f>'[2]Tab K Summary'!$AL52</f>
        <v>36</v>
      </c>
      <c r="AO133" s="41">
        <f>'[2]Tab K Summary'!$AN52</f>
        <v>156</v>
      </c>
      <c r="AP133" s="41">
        <f>'[2]Tab K Summary'!$AP52</f>
        <v>30027</v>
      </c>
      <c r="AQ133" s="41">
        <f>'[2]Tab K Summary'!$AR52</f>
        <v>152</v>
      </c>
      <c r="AR133" s="2">
        <f t="shared" si="85"/>
        <v>11272</v>
      </c>
      <c r="AS133" s="2">
        <f t="shared" si="86"/>
        <v>165322</v>
      </c>
      <c r="AT133" s="2">
        <f t="shared" si="87"/>
        <v>22264</v>
      </c>
      <c r="AU133" s="2">
        <f t="shared" si="88"/>
        <v>227994</v>
      </c>
      <c r="AV133" s="2">
        <f t="shared" si="89"/>
        <v>10011</v>
      </c>
      <c r="AW133" s="2">
        <f t="shared" si="90"/>
        <v>1716</v>
      </c>
      <c r="AX133" s="2">
        <f t="shared" si="91"/>
        <v>10967</v>
      </c>
      <c r="AY133" s="2">
        <f t="shared" si="43"/>
        <v>7005</v>
      </c>
      <c r="AZ133" s="2">
        <f t="shared" si="44"/>
        <v>4224</v>
      </c>
      <c r="BA133" s="2">
        <f t="shared" si="45"/>
        <v>1096</v>
      </c>
      <c r="BB133" s="2">
        <f t="shared" si="46"/>
        <v>12325</v>
      </c>
      <c r="BC133" s="2">
        <f t="shared" si="47"/>
        <v>23999</v>
      </c>
      <c r="BD133" s="2">
        <f t="shared" si="48"/>
        <v>2111</v>
      </c>
      <c r="BE133" s="2">
        <f t="shared" si="49"/>
        <v>26110</v>
      </c>
      <c r="BF133" s="2">
        <f t="shared" si="50"/>
        <v>10842</v>
      </c>
      <c r="BG133" s="2">
        <f t="shared" si="51"/>
        <v>470</v>
      </c>
      <c r="BH133" s="2">
        <f t="shared" si="52"/>
        <v>136</v>
      </c>
      <c r="BI133" s="2">
        <f t="shared" si="53"/>
        <v>11448</v>
      </c>
      <c r="BJ133" s="2">
        <f t="shared" si="54"/>
        <v>1039</v>
      </c>
      <c r="BK133" s="2">
        <f t="shared" si="55"/>
        <v>2348</v>
      </c>
      <c r="BL133" s="2">
        <f t="shared" si="56"/>
        <v>395418</v>
      </c>
      <c r="BM133" s="2">
        <f>SUM(AQ129:AQ133)</f>
        <v>1288</v>
      </c>
      <c r="BN133">
        <f ca="1">SUM(OFFSET($B133,-($B133-1),MATCH(BN$6,$7:$7,)-1,1,1):OFFSET($B133,0,MATCH(BN$6,$7:$7,)-1,1,1))</f>
        <v>12523</v>
      </c>
      <c r="BO133">
        <f ca="1">SUM(OFFSET($B133,-($B133-1),MATCH(BO$6,$7:$7,)-1,1,1):OFFSET($B133,0,MATCH(BO$6,$7:$7,)-1,1,1))</f>
        <v>1285</v>
      </c>
      <c r="BP133">
        <f ca="1">SUM(OFFSET($B133,-($B133-1),MATCH(BP$6,$7:$7,)-1,1,1):OFFSET($B133,0,MATCH(BP$6,$7:$7,)-1,1,1))</f>
        <v>17348</v>
      </c>
      <c r="BQ133">
        <f ca="1">SUM(OFFSET($B133,-($B133-1),MATCH(BQ$6,$7:$7,)-1,1,1):OFFSET($B133,0,MATCH(BQ$6,$7:$7,)-1,1,1))</f>
        <v>569</v>
      </c>
      <c r="BR133">
        <f ca="1">SUM(OFFSET($B133,-($B133-1),MATCH(BR$6,$7:$7,)-1,1,1):OFFSET($B133,0,MATCH(BR$6,$7:$7,)-1,1,1))</f>
        <v>151</v>
      </c>
      <c r="BS133">
        <f ca="1">SUM(OFFSET($B133,-($B133-1),MATCH(BS$6,$7:$7,)-1,1,1):OFFSET($B133,0,MATCH(BS$6,$7:$7,)-1,1,1))</f>
        <v>525</v>
      </c>
      <c r="BT133">
        <f ca="1">SUM(OFFSET($B133,-($B133-1),MATCH(BT$6,$7:$7,)-1,1,1):OFFSET($B133,0,MATCH(BT$6,$7:$7,)-1,1,1))</f>
        <v>521</v>
      </c>
      <c r="BU133">
        <f ca="1">SUM(OFFSET($B133,-($B133-1),MATCH(BU$6,$7:$7,)-1,1,1):OFFSET($B133,0,MATCH(BU$6,$7:$7,)-1,1,1))</f>
        <v>233</v>
      </c>
      <c r="BV133">
        <f ca="1">SUM(OFFSET($B133,-($B133-1),MATCH(BV$6,$7:$7,)-1,1,1):OFFSET($B133,0,MATCH(BV$6,$7:$7,)-1,1,1))</f>
        <v>102</v>
      </c>
      <c r="BW133">
        <f ca="1">SUM(OFFSET($B133,-($B133-1),MATCH(BW$6,$7:$7,)-1,1,1):OFFSET($B133,0,MATCH(BW$6,$7:$7,)-1,1,1))</f>
        <v>856</v>
      </c>
      <c r="BX133">
        <f ca="1">SUM(OFFSET($B133,-($B133-1),MATCH(BX$6,$7:$7,)-1,1,1):OFFSET($B133,0,MATCH(BX$6,$7:$7,)-1,1,1))</f>
        <v>1383</v>
      </c>
      <c r="BY133">
        <f ca="1">SUM(OFFSET($B133,-($B133-1),MATCH(BY$6,$7:$7,)-1,1,1):OFFSET($B133,0,MATCH(BY$6,$7:$7,)-1,1,1))</f>
        <v>142</v>
      </c>
      <c r="BZ133">
        <f ca="1">SUM(OFFSET($B133,-($B133-1),MATCH(BZ$6,$7:$7,)-1,1,1):OFFSET($B133,0,MATCH(BZ$6,$7:$7,)-1,1,1))</f>
        <v>1525</v>
      </c>
      <c r="CA133">
        <f ca="1">SUM(OFFSET($B133,-($B133-1),MATCH(CA$6,$7:$7,)-1,1,1):OFFSET($B133,0,MATCH(CA$6,$7:$7,)-1,1,1))</f>
        <v>525</v>
      </c>
      <c r="CB133">
        <f ca="1">SUM(OFFSET($B133,-($B133-1),MATCH(CB$6,$7:$7,)-1,1,1):OFFSET($B133,0,MATCH(CB$6,$7:$7,)-1,1,1))</f>
        <v>65</v>
      </c>
      <c r="CC133">
        <f ca="1">SUM(OFFSET($B133,-($B133-1),MATCH(CC$6,$7:$7,)-1,1,1):OFFSET($B133,0,MATCH(CC$6,$7:$7,)-1,1,1))</f>
        <v>0</v>
      </c>
      <c r="CD133">
        <f ca="1">SUM(OFFSET($B133,-($B133-1),MATCH(CD$6,$7:$7,)-1,1,1):OFFSET($B133,0,MATCH(CD$6,$7:$7,)-1,1,1))</f>
        <v>590</v>
      </c>
      <c r="CE133">
        <f ca="1">SUM(OFFSET($B133,-($B133-1),MATCH(CE$6,$7:$7,)-1,1,1):OFFSET($B133,0,MATCH(CE$6,$7:$7,)-1,1,1))</f>
        <v>36</v>
      </c>
      <c r="CF133">
        <f ca="1">SUM(OFFSET($B133,-($B133-1),MATCH(CF$6,$7:$7,)-1,1,1):OFFSET($B133,0,MATCH(CF$6,$7:$7,)-1,1,1))</f>
        <v>156</v>
      </c>
      <c r="CG133">
        <f ca="1">SUM(OFFSET($B133,-($B133-1),MATCH(CG$6,$7:$7,)-1,1,1):OFFSET($B133,0,MATCH(CG$6,$7:$7,)-1,1,1))</f>
        <v>30027</v>
      </c>
      <c r="CH133">
        <f ca="1">SUM(OFFSET($B133,-($B133-1),MATCH(CH$6,$7:$7,)-1,1,1):OFFSET($B133,0,MATCH(CH$6,$7:$7,)-1,1,1))</f>
        <v>152</v>
      </c>
      <c r="CI133">
        <f ca="1">SUM(OFFSET($B133,-($B133-1),MATCH(CI$6,$7:$7,)-1,1,1):OFFSET($B133,0,MATCH(CI$6,$7:$7,)-1,1,1))</f>
        <v>11272</v>
      </c>
      <c r="CJ133">
        <f>'[2]Tab L Summary'!$B52</f>
        <v>3264</v>
      </c>
      <c r="CK133">
        <f>'[2]Tab L Summary'!$D52</f>
        <v>4128</v>
      </c>
      <c r="CL133">
        <f>'[2]Tab L Summary'!$F52</f>
        <v>7456</v>
      </c>
      <c r="CM133">
        <f>'[2]Tab L Summary'!$H52</f>
        <v>64</v>
      </c>
      <c r="CN133">
        <f>'[2]Tab L Summary'!$J52</f>
        <v>768</v>
      </c>
      <c r="CO133" s="2">
        <f t="shared" si="71"/>
        <v>41888</v>
      </c>
      <c r="CP133" s="2">
        <f t="shared" si="72"/>
        <v>54944</v>
      </c>
      <c r="CQ133" s="2">
        <f t="shared" si="73"/>
        <v>108032</v>
      </c>
      <c r="CR133" s="2">
        <f t="shared" si="74"/>
        <v>2752</v>
      </c>
      <c r="CS133" s="2">
        <f t="shared" si="75"/>
        <v>10608</v>
      </c>
      <c r="CT133">
        <f ca="1">SUM(OFFSET($B133,-($B133-1),MATCH(CT$6,$7:$7,)-1,1,1):OFFSET($B133,0,MATCH(CT$6,$7:$7,)-1,1,1))</f>
        <v>4128</v>
      </c>
      <c r="CU133">
        <f ca="1">SUM(OFFSET($B133,-($B133-1),MATCH(CU$6,$7:$7,)-1,1,1):OFFSET($B133,0,MATCH(CU$6,$7:$7,)-1,1,1))</f>
        <v>7456</v>
      </c>
      <c r="CV133">
        <f ca="1">SUM(OFFSET($B133,-($B133-1),MATCH(CV$6,$7:$7,)-1,1,1):OFFSET($B133,0,MATCH(CV$6,$7:$7,)-1,1,1))</f>
        <v>64</v>
      </c>
      <c r="CW133">
        <f ca="1">SUM(OFFSET($B133,-($B133-1),MATCH(CW$6,$7:$7,)-1,1,1):OFFSET($B133,0,MATCH(CW$6,$7:$7,)-1,1,1))</f>
        <v>768</v>
      </c>
      <c r="CX133">
        <f ca="1">SUM(OFFSET($B133,-($B133-1),MATCH(CX$6,$7:$7,)-1,1,1):OFFSET($B133,0,MATCH(CX$6,$7:$7,)-1,1,1))</f>
        <v>41888</v>
      </c>
    </row>
    <row r="134" spans="2:102">
      <c r="B134" s="38">
        <f t="shared" si="83"/>
        <v>2</v>
      </c>
      <c r="C134" s="37">
        <v>42491</v>
      </c>
      <c r="D134" s="156">
        <f>'[2]Summary Passenger'!$B56</f>
        <v>63058</v>
      </c>
      <c r="E134" s="155">
        <f>'[2]Summary Passenger'!$F56</f>
        <v>510</v>
      </c>
      <c r="F134" s="155">
        <f>'[2]Summary Passenger'!$J56</f>
        <v>87036</v>
      </c>
      <c r="G134" s="155">
        <f t="shared" si="76"/>
        <v>891929</v>
      </c>
      <c r="H134" s="155">
        <f t="shared" si="84"/>
        <v>6519</v>
      </c>
      <c r="I134" s="155">
        <f t="shared" si="81"/>
        <v>1111876</v>
      </c>
      <c r="J134" s="155">
        <f ca="1">SUM(OFFSET($B134,-($B134-1),MATCH(J$6,$7:$7,)-1,1,1):OFFSET($B134,0,MATCH(J$6,$7:$7,)-1,1,1))</f>
        <v>1043</v>
      </c>
      <c r="K134" s="155">
        <f ca="1">SUM(OFFSET($B134,-($B134-1),MATCH(K$6,$7:$7,)-1,1,1):OFFSET($B134,0,MATCH(K$6,$7:$7,)-1,1,1))</f>
        <v>178224</v>
      </c>
      <c r="L134" s="155">
        <f ca="1">SUM(OFFSET($B134,-($B134-1),MATCH(L$6,$7:$7,)-1,1,1):OFFSET($B134,0,MATCH(L$6,$7:$7,)-1,1,1))</f>
        <v>1785246</v>
      </c>
      <c r="M134" s="31">
        <f>'[2]Summary Passenger'!$D56</f>
        <v>412282</v>
      </c>
      <c r="N134" s="41">
        <f>'[2]Summary Passenger'!$H56</f>
        <v>6453</v>
      </c>
      <c r="O134" s="41">
        <f>'[2]Summary Passenger'!$L56</f>
        <v>532139</v>
      </c>
      <c r="P134">
        <f t="shared" si="78"/>
        <v>4930426</v>
      </c>
      <c r="Q134">
        <f t="shared" si="79"/>
        <v>79412</v>
      </c>
      <c r="R134">
        <f t="shared" si="80"/>
        <v>6283643</v>
      </c>
      <c r="S134">
        <f ca="1">SUM(OFFSET($B134,-($B134-1),MATCH(S$6,$7:$7,)-1,1,1):OFFSET($B134,0,MATCH(S$6,$7:$7,)-1,1,1))</f>
        <v>13011</v>
      </c>
      <c r="T134">
        <f ca="1">SUM(OFFSET($B134,-($B134-1),MATCH(T$6,$7:$7,)-1,1,1):OFFSET($B134,0,MATCH(T$6,$7:$7,)-1,1,1))</f>
        <v>1075069</v>
      </c>
      <c r="U134">
        <f ca="1">SUM(OFFSET($B134,-($B134-1),MATCH(U$6,$7:$7,)-1,1,1):OFFSET($B134,0,MATCH(U$6,$7:$7,)-1,1,1))</f>
        <v>9843619</v>
      </c>
      <c r="V134" s="31">
        <f>'[2]Tab K Summary'!$B53</f>
        <v>807</v>
      </c>
      <c r="W134" s="41">
        <f>'[2]Tab K Summary'!$D53</f>
        <v>9957</v>
      </c>
      <c r="X134" s="41">
        <f>'[2]Tab K Summary'!$F53</f>
        <v>691</v>
      </c>
      <c r="Y134" s="41">
        <f>'[2]Tab K Summary'!$H53</f>
        <v>18702</v>
      </c>
      <c r="Z134" s="41">
        <f>'[2]Tab K Summary'!$J53</f>
        <v>520</v>
      </c>
      <c r="AA134" s="41">
        <f>'[2]Tab K Summary'!$L53</f>
        <v>57</v>
      </c>
      <c r="AB134" s="41">
        <f>'[2]Tab K Summary'!$N53</f>
        <v>762</v>
      </c>
      <c r="AC134" s="41">
        <f>'[2]Tab K Summary'!$P53</f>
        <v>489</v>
      </c>
      <c r="AD134" s="41">
        <f>'[2]Tab K Summary'!$R53</f>
        <v>311</v>
      </c>
      <c r="AE134" s="41">
        <f>'[2]Tab K Summary'!$T53</f>
        <v>109</v>
      </c>
      <c r="AF134" s="41">
        <f>'[2]Tab K Summary'!$V53</f>
        <v>909</v>
      </c>
      <c r="AG134" s="41">
        <f>'[2]Tab K Summary'!$X53</f>
        <v>711</v>
      </c>
      <c r="AH134" s="41">
        <f>'[2]Tab K Summary'!$Z53</f>
        <v>74</v>
      </c>
      <c r="AI134" s="41">
        <f>'[2]Tab K Summary'!$AB53</f>
        <v>785</v>
      </c>
      <c r="AJ134" s="41">
        <f>'[2]Tab K Summary'!$AD53</f>
        <v>762</v>
      </c>
      <c r="AK134" s="41">
        <f>'[2]Tab K Summary'!$AF53</f>
        <v>1</v>
      </c>
      <c r="AL134" s="41">
        <f>'[2]Tab K Summary'!$AH53</f>
        <v>48</v>
      </c>
      <c r="AM134" s="41">
        <f>'[2]Tab K Summary'!$AJ53</f>
        <v>811</v>
      </c>
      <c r="AN134" s="41">
        <f>'[2]Tab K Summary'!$AL53</f>
        <v>17</v>
      </c>
      <c r="AO134" s="41">
        <f>'[2]Tab K Summary'!$AN53</f>
        <v>192</v>
      </c>
      <c r="AP134" s="41">
        <f>'[2]Tab K Summary'!$AP53</f>
        <v>28782</v>
      </c>
      <c r="AQ134" s="41">
        <f>'[2]Tab K Summary'!$AR53</f>
        <v>253</v>
      </c>
      <c r="AR134" s="2">
        <f t="shared" si="85"/>
        <v>11454</v>
      </c>
      <c r="AS134" s="2">
        <f t="shared" si="86"/>
        <v>164465</v>
      </c>
      <c r="AT134" s="2">
        <f t="shared" si="87"/>
        <v>21908</v>
      </c>
      <c r="AU134" s="2">
        <f t="shared" si="88"/>
        <v>229530</v>
      </c>
      <c r="AV134" s="2">
        <f t="shared" si="89"/>
        <v>9960</v>
      </c>
      <c r="AW134" s="2">
        <f t="shared" si="90"/>
        <v>1709</v>
      </c>
      <c r="AX134" s="2">
        <f t="shared" si="91"/>
        <v>11015</v>
      </c>
      <c r="AY134" s="2">
        <f t="shared" si="43"/>
        <v>7186</v>
      </c>
      <c r="AZ134" s="2">
        <f t="shared" si="44"/>
        <v>4239</v>
      </c>
      <c r="BA134" s="2">
        <f t="shared" si="45"/>
        <v>1084</v>
      </c>
      <c r="BB134" s="2">
        <f t="shared" si="46"/>
        <v>12509</v>
      </c>
      <c r="BC134" s="2">
        <f t="shared" si="47"/>
        <v>23609</v>
      </c>
      <c r="BD134" s="2">
        <f t="shared" si="48"/>
        <v>2070</v>
      </c>
      <c r="BE134" s="2">
        <f t="shared" si="49"/>
        <v>25679</v>
      </c>
      <c r="BF134" s="2">
        <f t="shared" si="50"/>
        <v>10891</v>
      </c>
      <c r="BG134" s="2">
        <f t="shared" si="51"/>
        <v>437</v>
      </c>
      <c r="BH134" s="2">
        <f t="shared" si="52"/>
        <v>151</v>
      </c>
      <c r="BI134" s="2">
        <f t="shared" si="53"/>
        <v>11479</v>
      </c>
      <c r="BJ134" s="2">
        <f t="shared" si="54"/>
        <v>1033</v>
      </c>
      <c r="BK134" s="2">
        <f t="shared" si="55"/>
        <v>2442</v>
      </c>
      <c r="BL134" s="2">
        <f t="shared" si="56"/>
        <v>396135</v>
      </c>
      <c r="BM134" s="2">
        <f>SUM(AQ129:AQ134)</f>
        <v>1541</v>
      </c>
      <c r="BN134">
        <f ca="1">SUM(OFFSET($B134,-($B134-1),MATCH(BN$6,$7:$7,)-1,1,1):OFFSET($B134,0,MATCH(BN$6,$7:$7,)-1,1,1))</f>
        <v>22480</v>
      </c>
      <c r="BO134">
        <f ca="1">SUM(OFFSET($B134,-($B134-1),MATCH(BO$6,$7:$7,)-1,1,1):OFFSET($B134,0,MATCH(BO$6,$7:$7,)-1,1,1))</f>
        <v>1976</v>
      </c>
      <c r="BP134">
        <f ca="1">SUM(OFFSET($B134,-($B134-1),MATCH(BP$6,$7:$7,)-1,1,1):OFFSET($B134,0,MATCH(BP$6,$7:$7,)-1,1,1))</f>
        <v>36050</v>
      </c>
      <c r="BQ134">
        <f ca="1">SUM(OFFSET($B134,-($B134-1),MATCH(BQ$6,$7:$7,)-1,1,1):OFFSET($B134,0,MATCH(BQ$6,$7:$7,)-1,1,1))</f>
        <v>1089</v>
      </c>
      <c r="BR134">
        <f ca="1">SUM(OFFSET($B134,-($B134-1),MATCH(BR$6,$7:$7,)-1,1,1):OFFSET($B134,0,MATCH(BR$6,$7:$7,)-1,1,1))</f>
        <v>208</v>
      </c>
      <c r="BS134">
        <f ca="1">SUM(OFFSET($B134,-($B134-1),MATCH(BS$6,$7:$7,)-1,1,1):OFFSET($B134,0,MATCH(BS$6,$7:$7,)-1,1,1))</f>
        <v>1287</v>
      </c>
      <c r="BT134">
        <f ca="1">SUM(OFFSET($B134,-($B134-1),MATCH(BT$6,$7:$7,)-1,1,1):OFFSET($B134,0,MATCH(BT$6,$7:$7,)-1,1,1))</f>
        <v>1010</v>
      </c>
      <c r="BU134">
        <f ca="1">SUM(OFFSET($B134,-($B134-1),MATCH(BU$6,$7:$7,)-1,1,1):OFFSET($B134,0,MATCH(BU$6,$7:$7,)-1,1,1))</f>
        <v>544</v>
      </c>
      <c r="BV134">
        <f ca="1">SUM(OFFSET($B134,-($B134-1),MATCH(BV$6,$7:$7,)-1,1,1):OFFSET($B134,0,MATCH(BV$6,$7:$7,)-1,1,1))</f>
        <v>211</v>
      </c>
      <c r="BW134">
        <f ca="1">SUM(OFFSET($B134,-($B134-1),MATCH(BW$6,$7:$7,)-1,1,1):OFFSET($B134,0,MATCH(BW$6,$7:$7,)-1,1,1))</f>
        <v>1765</v>
      </c>
      <c r="BX134">
        <f ca="1">SUM(OFFSET($B134,-($B134-1),MATCH(BX$6,$7:$7,)-1,1,1):OFFSET($B134,0,MATCH(BX$6,$7:$7,)-1,1,1))</f>
        <v>2094</v>
      </c>
      <c r="BY134">
        <f ca="1">SUM(OFFSET($B134,-($B134-1),MATCH(BY$6,$7:$7,)-1,1,1):OFFSET($B134,0,MATCH(BY$6,$7:$7,)-1,1,1))</f>
        <v>216</v>
      </c>
      <c r="BZ134">
        <f ca="1">SUM(OFFSET($B134,-($B134-1),MATCH(BZ$6,$7:$7,)-1,1,1):OFFSET($B134,0,MATCH(BZ$6,$7:$7,)-1,1,1))</f>
        <v>2310</v>
      </c>
      <c r="CA134">
        <f ca="1">SUM(OFFSET($B134,-($B134-1),MATCH(CA$6,$7:$7,)-1,1,1):OFFSET($B134,0,MATCH(CA$6,$7:$7,)-1,1,1))</f>
        <v>1287</v>
      </c>
      <c r="CB134">
        <f ca="1">SUM(OFFSET($B134,-($B134-1),MATCH(CB$6,$7:$7,)-1,1,1):OFFSET($B134,0,MATCH(CB$6,$7:$7,)-1,1,1))</f>
        <v>66</v>
      </c>
      <c r="CC134">
        <f ca="1">SUM(OFFSET($B134,-($B134-1),MATCH(CC$6,$7:$7,)-1,1,1):OFFSET($B134,0,MATCH(CC$6,$7:$7,)-1,1,1))</f>
        <v>48</v>
      </c>
      <c r="CD134">
        <f ca="1">SUM(OFFSET($B134,-($B134-1),MATCH(CD$6,$7:$7,)-1,1,1):OFFSET($B134,0,MATCH(CD$6,$7:$7,)-1,1,1))</f>
        <v>1401</v>
      </c>
      <c r="CE134">
        <f ca="1">SUM(OFFSET($B134,-($B134-1),MATCH(CE$6,$7:$7,)-1,1,1):OFFSET($B134,0,MATCH(CE$6,$7:$7,)-1,1,1))</f>
        <v>53</v>
      </c>
      <c r="CF134">
        <f ca="1">SUM(OFFSET($B134,-($B134-1),MATCH(CF$6,$7:$7,)-1,1,1):OFFSET($B134,0,MATCH(CF$6,$7:$7,)-1,1,1))</f>
        <v>348</v>
      </c>
      <c r="CG134">
        <f ca="1">SUM(OFFSET($B134,-($B134-1),MATCH(CG$6,$7:$7,)-1,1,1):OFFSET($B134,0,MATCH(CG$6,$7:$7,)-1,1,1))</f>
        <v>58809</v>
      </c>
      <c r="CH134">
        <f ca="1">SUM(OFFSET($B134,-($B134-1),MATCH(CH$6,$7:$7,)-1,1,1):OFFSET($B134,0,MATCH(CH$6,$7:$7,)-1,1,1))</f>
        <v>405</v>
      </c>
      <c r="CI134">
        <f ca="1">SUM(OFFSET($B134,-($B134-1),MATCH(CI$6,$7:$7,)-1,1,1):OFFSET($B134,0,MATCH(CI$6,$7:$7,)-1,1,1))</f>
        <v>22726</v>
      </c>
      <c r="CJ134">
        <f>'[2]Tab L Summary'!$B53</f>
        <v>3264</v>
      </c>
      <c r="CK134">
        <f>'[2]Tab L Summary'!$D53</f>
        <v>2320</v>
      </c>
      <c r="CL134">
        <f>'[2]Tab L Summary'!$F53</f>
        <v>6176</v>
      </c>
      <c r="CM134">
        <f>'[2]Tab L Summary'!$H53</f>
        <v>192</v>
      </c>
      <c r="CN134">
        <f>'[2]Tab L Summary'!$J53</f>
        <v>704</v>
      </c>
      <c r="CO134" s="2">
        <f t="shared" si="71"/>
        <v>41600</v>
      </c>
      <c r="CP134" s="2">
        <f t="shared" si="72"/>
        <v>54784</v>
      </c>
      <c r="CQ134" s="2">
        <f t="shared" si="73"/>
        <v>107408</v>
      </c>
      <c r="CR134" s="2">
        <f t="shared" si="74"/>
        <v>2768</v>
      </c>
      <c r="CS134" s="2">
        <f t="shared" si="75"/>
        <v>10656</v>
      </c>
      <c r="CT134">
        <f ca="1">SUM(OFFSET($B134,-($B134-1),MATCH(CT$6,$7:$7,)-1,1,1):OFFSET($B134,0,MATCH(CT$6,$7:$7,)-1,1,1))</f>
        <v>6448</v>
      </c>
      <c r="CU134">
        <f ca="1">SUM(OFFSET($B134,-($B134-1),MATCH(CU$6,$7:$7,)-1,1,1):OFFSET($B134,0,MATCH(CU$6,$7:$7,)-1,1,1))</f>
        <v>13632</v>
      </c>
      <c r="CV134">
        <f ca="1">SUM(OFFSET($B134,-($B134-1),MATCH(CV$6,$7:$7,)-1,1,1):OFFSET($B134,0,MATCH(CV$6,$7:$7,)-1,1,1))</f>
        <v>256</v>
      </c>
      <c r="CW134">
        <f ca="1">SUM(OFFSET($B134,-($B134-1),MATCH(CW$6,$7:$7,)-1,1,1):OFFSET($B134,0,MATCH(CW$6,$7:$7,)-1,1,1))</f>
        <v>1472</v>
      </c>
      <c r="CX134">
        <f ca="1">SUM(OFFSET($B134,-($B134-1),MATCH(CX$6,$7:$7,)-1,1,1):OFFSET($B134,0,MATCH(CX$6,$7:$7,)-1,1,1))</f>
        <v>83488</v>
      </c>
    </row>
    <row r="135" spans="2:102">
      <c r="B135" s="38">
        <f t="shared" si="83"/>
        <v>3</v>
      </c>
      <c r="C135" s="37">
        <v>42522</v>
      </c>
      <c r="D135" s="156">
        <f>'[2]Summary Passenger'!$B57</f>
        <v>62241</v>
      </c>
      <c r="E135" s="155">
        <f>'[2]Summary Passenger'!$F57</f>
        <v>495</v>
      </c>
      <c r="F135" s="155">
        <f>'[2]Summary Passenger'!$J57</f>
        <v>84220</v>
      </c>
      <c r="G135" s="155">
        <f t="shared" si="76"/>
        <v>891909</v>
      </c>
      <c r="H135" s="155">
        <f t="shared" si="84"/>
        <v>6519</v>
      </c>
      <c r="I135" s="155">
        <f t="shared" si="81"/>
        <v>1111316</v>
      </c>
      <c r="J135" s="155">
        <f ca="1">SUM(OFFSET($B135,-($B135-1),MATCH(J$6,$7:$7,)-1,1,1):OFFSET($B135,0,MATCH(J$6,$7:$7,)-1,1,1))</f>
        <v>1538</v>
      </c>
      <c r="K135" s="155">
        <f ca="1">SUM(OFFSET($B135,-($B135-1),MATCH(K$6,$7:$7,)-1,1,1):OFFSET($B135,0,MATCH(K$6,$7:$7,)-1,1,1))</f>
        <v>262444</v>
      </c>
      <c r="L135" s="155">
        <f ca="1">SUM(OFFSET($B135,-($B135-1),MATCH(L$6,$7:$7,)-1,1,1):OFFSET($B135,0,MATCH(L$6,$7:$7,)-1,1,1))</f>
        <v>2677155</v>
      </c>
      <c r="M135" s="31">
        <f>'[2]Summary Passenger'!$D57</f>
        <v>396100</v>
      </c>
      <c r="N135" s="41">
        <f>'[2]Summary Passenger'!$H57</f>
        <v>6184</v>
      </c>
      <c r="O135" s="41">
        <f>'[2]Summary Passenger'!$L57</f>
        <v>513076</v>
      </c>
      <c r="P135">
        <f t="shared" si="78"/>
        <v>4957920</v>
      </c>
      <c r="Q135">
        <f t="shared" si="79"/>
        <v>79607</v>
      </c>
      <c r="R135">
        <f t="shared" si="80"/>
        <v>6314794</v>
      </c>
      <c r="S135">
        <f ca="1">SUM(OFFSET($B135,-($B135-1),MATCH(S$6,$7:$7,)-1,1,1):OFFSET($B135,0,MATCH(S$6,$7:$7,)-1,1,1))</f>
        <v>19195</v>
      </c>
      <c r="T135">
        <f ca="1">SUM(OFFSET($B135,-($B135-1),MATCH(T$6,$7:$7,)-1,1,1):OFFSET($B135,0,MATCH(T$6,$7:$7,)-1,1,1))</f>
        <v>1588145</v>
      </c>
      <c r="U135">
        <f ca="1">SUM(OFFSET($B135,-($B135-1),MATCH(U$6,$7:$7,)-1,1,1):OFFSET($B135,0,MATCH(U$6,$7:$7,)-1,1,1))</f>
        <v>14801539</v>
      </c>
      <c r="V135" s="31">
        <f>'[2]Tab K Summary'!$B54</f>
        <v>947</v>
      </c>
      <c r="W135" s="41">
        <f>'[2]Tab K Summary'!$D54</f>
        <v>10911</v>
      </c>
      <c r="X135" s="41">
        <f>'[2]Tab K Summary'!$F54</f>
        <v>990</v>
      </c>
      <c r="Y135" s="41">
        <f>'[2]Tab K Summary'!$H54</f>
        <v>17820</v>
      </c>
      <c r="Z135" s="41">
        <f>'[2]Tab K Summary'!$J54</f>
        <v>613</v>
      </c>
      <c r="AA135" s="41">
        <f>'[2]Tab K Summary'!$L54</f>
        <v>102</v>
      </c>
      <c r="AB135" s="41">
        <f>'[2]Tab K Summary'!$N54</f>
        <v>753</v>
      </c>
      <c r="AC135" s="41">
        <f>'[2]Tab K Summary'!$P54</f>
        <v>481</v>
      </c>
      <c r="AD135" s="41">
        <f>'[2]Tab K Summary'!$R54</f>
        <v>416</v>
      </c>
      <c r="AE135" s="41">
        <f>'[2]Tab K Summary'!$T54</f>
        <v>54</v>
      </c>
      <c r="AF135" s="41">
        <f>'[2]Tab K Summary'!$V54</f>
        <v>951</v>
      </c>
      <c r="AG135" s="41">
        <f>'[2]Tab K Summary'!$X54</f>
        <v>1040</v>
      </c>
      <c r="AH135" s="41">
        <f>'[2]Tab K Summary'!$Z54</f>
        <v>140</v>
      </c>
      <c r="AI135" s="41">
        <f>'[2]Tab K Summary'!$AB54</f>
        <v>1180</v>
      </c>
      <c r="AJ135" s="41">
        <f>'[2]Tab K Summary'!$AD54</f>
        <v>736</v>
      </c>
      <c r="AK135" s="41">
        <f>'[2]Tab K Summary'!$AF54</f>
        <v>33</v>
      </c>
      <c r="AL135" s="41">
        <f>'[2]Tab K Summary'!$AH54</f>
        <v>17</v>
      </c>
      <c r="AM135" s="41">
        <f>'[2]Tab K Summary'!$AJ54</f>
        <v>786</v>
      </c>
      <c r="AN135" s="41">
        <f>'[2]Tab K Summary'!$AL54</f>
        <v>66</v>
      </c>
      <c r="AO135" s="41">
        <f>'[2]Tab K Summary'!$AN54</f>
        <v>270</v>
      </c>
      <c r="AP135" s="41">
        <f>'[2]Tab K Summary'!$AP54</f>
        <v>28883</v>
      </c>
      <c r="AQ135" s="41">
        <f>'[2]Tab K Summary'!$AR54</f>
        <v>89</v>
      </c>
      <c r="AR135" s="2">
        <f t="shared" si="85"/>
        <v>11759</v>
      </c>
      <c r="AS135" s="2">
        <f t="shared" si="86"/>
        <v>164005</v>
      </c>
      <c r="AT135" s="2">
        <f t="shared" si="87"/>
        <v>22040</v>
      </c>
      <c r="AU135" s="2">
        <f t="shared" si="88"/>
        <v>229970</v>
      </c>
      <c r="AV135" s="2">
        <f t="shared" si="89"/>
        <v>9864</v>
      </c>
      <c r="AW135" s="2">
        <f t="shared" si="90"/>
        <v>1779</v>
      </c>
      <c r="AX135" s="2">
        <f t="shared" si="91"/>
        <v>11212</v>
      </c>
      <c r="AY135" s="2">
        <f t="shared" ref="AY135:AY153" si="93">SUM(AC124:AC135)</f>
        <v>7143</v>
      </c>
      <c r="AZ135" s="2">
        <f t="shared" ref="AZ135:AZ153" si="94">SUM(AD124:AD135)</f>
        <v>4520</v>
      </c>
      <c r="BA135" s="2">
        <f t="shared" ref="BA135:BA153" si="95">SUM(AE124:AE135)</f>
        <v>1067</v>
      </c>
      <c r="BB135" s="2">
        <f t="shared" ref="BB135:BB153" si="96">SUM(AF124:AF135)</f>
        <v>12730</v>
      </c>
      <c r="BC135" s="2">
        <f t="shared" ref="BC135:BC153" si="97">SUM(AG124:AG135)</f>
        <v>23709</v>
      </c>
      <c r="BD135" s="2">
        <f t="shared" ref="BD135:BD153" si="98">SUM(AH124:AH135)</f>
        <v>2084</v>
      </c>
      <c r="BE135" s="2">
        <f t="shared" ref="BE135:BE153" si="99">SUM(AI124:AI135)</f>
        <v>25793</v>
      </c>
      <c r="BF135" s="2">
        <f t="shared" ref="BF135:BF153" si="100">SUM(AJ124:AJ135)</f>
        <v>11076</v>
      </c>
      <c r="BG135" s="2">
        <f t="shared" ref="BG135:BG153" si="101">SUM(AK124:AK135)</f>
        <v>449</v>
      </c>
      <c r="BH135" s="2">
        <f t="shared" ref="BH135:BH153" si="102">SUM(AL124:AL135)</f>
        <v>168</v>
      </c>
      <c r="BI135" s="2">
        <f t="shared" ref="BI135:BI153" si="103">SUM(AM124:AM135)</f>
        <v>11693</v>
      </c>
      <c r="BJ135" s="2">
        <f t="shared" ref="BJ135:BJ153" si="104">SUM(AN124:AN135)</f>
        <v>921</v>
      </c>
      <c r="BK135" s="2">
        <f t="shared" ref="BK135:BK153" si="105">SUM(AO124:AO135)</f>
        <v>2617</v>
      </c>
      <c r="BL135" s="2">
        <f t="shared" ref="BL135:BM153" si="106">SUM(AP124:AP135)</f>
        <v>396194</v>
      </c>
      <c r="BM135" s="2">
        <f>SUM(AQ129:AQ135)</f>
        <v>1630</v>
      </c>
      <c r="BN135">
        <f ca="1">SUM(OFFSET($B135,-($B135-1),MATCH(BN$6,$7:$7,)-1,1,1):OFFSET($B135,0,MATCH(BN$6,$7:$7,)-1,1,1))</f>
        <v>33391</v>
      </c>
      <c r="BO135">
        <f ca="1">SUM(OFFSET($B135,-($B135-1),MATCH(BO$6,$7:$7,)-1,1,1):OFFSET($B135,0,MATCH(BO$6,$7:$7,)-1,1,1))</f>
        <v>2966</v>
      </c>
      <c r="BP135">
        <f ca="1">SUM(OFFSET($B135,-($B135-1),MATCH(BP$6,$7:$7,)-1,1,1):OFFSET($B135,0,MATCH(BP$6,$7:$7,)-1,1,1))</f>
        <v>53870</v>
      </c>
      <c r="BQ135">
        <f ca="1">SUM(OFFSET($B135,-($B135-1),MATCH(BQ$6,$7:$7,)-1,1,1):OFFSET($B135,0,MATCH(BQ$6,$7:$7,)-1,1,1))</f>
        <v>1702</v>
      </c>
      <c r="BR135">
        <f ca="1">SUM(OFFSET($B135,-($B135-1),MATCH(BR$6,$7:$7,)-1,1,1):OFFSET($B135,0,MATCH(BR$6,$7:$7,)-1,1,1))</f>
        <v>310</v>
      </c>
      <c r="BS135">
        <f ca="1">SUM(OFFSET($B135,-($B135-1),MATCH(BS$6,$7:$7,)-1,1,1):OFFSET($B135,0,MATCH(BS$6,$7:$7,)-1,1,1))</f>
        <v>2040</v>
      </c>
      <c r="BT135">
        <f ca="1">SUM(OFFSET($B135,-($B135-1),MATCH(BT$6,$7:$7,)-1,1,1):OFFSET($B135,0,MATCH(BT$6,$7:$7,)-1,1,1))</f>
        <v>1491</v>
      </c>
      <c r="BU135">
        <f ca="1">SUM(OFFSET($B135,-($B135-1),MATCH(BU$6,$7:$7,)-1,1,1):OFFSET($B135,0,MATCH(BU$6,$7:$7,)-1,1,1))</f>
        <v>960</v>
      </c>
      <c r="BV135">
        <f ca="1">SUM(OFFSET($B135,-($B135-1),MATCH(BV$6,$7:$7,)-1,1,1):OFFSET($B135,0,MATCH(BV$6,$7:$7,)-1,1,1))</f>
        <v>265</v>
      </c>
      <c r="BW135">
        <f ca="1">SUM(OFFSET($B135,-($B135-1),MATCH(BW$6,$7:$7,)-1,1,1):OFFSET($B135,0,MATCH(BW$6,$7:$7,)-1,1,1))</f>
        <v>2716</v>
      </c>
      <c r="BX135">
        <f ca="1">SUM(OFFSET($B135,-($B135-1),MATCH(BX$6,$7:$7,)-1,1,1):OFFSET($B135,0,MATCH(BX$6,$7:$7,)-1,1,1))</f>
        <v>3134</v>
      </c>
      <c r="BY135">
        <f ca="1">SUM(OFFSET($B135,-($B135-1),MATCH(BY$6,$7:$7,)-1,1,1):OFFSET($B135,0,MATCH(BY$6,$7:$7,)-1,1,1))</f>
        <v>356</v>
      </c>
      <c r="BZ135">
        <f ca="1">SUM(OFFSET($B135,-($B135-1),MATCH(BZ$6,$7:$7,)-1,1,1):OFFSET($B135,0,MATCH(BZ$6,$7:$7,)-1,1,1))</f>
        <v>3490</v>
      </c>
      <c r="CA135">
        <f ca="1">SUM(OFFSET($B135,-($B135-1),MATCH(CA$6,$7:$7,)-1,1,1):OFFSET($B135,0,MATCH(CA$6,$7:$7,)-1,1,1))</f>
        <v>2023</v>
      </c>
      <c r="CB135">
        <f ca="1">SUM(OFFSET($B135,-($B135-1),MATCH(CB$6,$7:$7,)-1,1,1):OFFSET($B135,0,MATCH(CB$6,$7:$7,)-1,1,1))</f>
        <v>99</v>
      </c>
      <c r="CC135">
        <f ca="1">SUM(OFFSET($B135,-($B135-1),MATCH(CC$6,$7:$7,)-1,1,1):OFFSET($B135,0,MATCH(CC$6,$7:$7,)-1,1,1))</f>
        <v>65</v>
      </c>
      <c r="CD135">
        <f ca="1">SUM(OFFSET($B135,-($B135-1),MATCH(CD$6,$7:$7,)-1,1,1):OFFSET($B135,0,MATCH(CD$6,$7:$7,)-1,1,1))</f>
        <v>2187</v>
      </c>
      <c r="CE135">
        <f ca="1">SUM(OFFSET($B135,-($B135-1),MATCH(CE$6,$7:$7,)-1,1,1):OFFSET($B135,0,MATCH(CE$6,$7:$7,)-1,1,1))</f>
        <v>119</v>
      </c>
      <c r="CF135">
        <f ca="1">SUM(OFFSET($B135,-($B135-1),MATCH(CF$6,$7:$7,)-1,1,1):OFFSET($B135,0,MATCH(CF$6,$7:$7,)-1,1,1))</f>
        <v>618</v>
      </c>
      <c r="CG135">
        <f ca="1">SUM(OFFSET($B135,-($B135-1),MATCH(CG$6,$7:$7,)-1,1,1):OFFSET($B135,0,MATCH(CG$6,$7:$7,)-1,1,1))</f>
        <v>87692</v>
      </c>
      <c r="CH135">
        <f ca="1">SUM(OFFSET($B135,-($B135-1),MATCH(CH$6,$7:$7,)-1,1,1):OFFSET($B135,0,MATCH(CH$6,$7:$7,)-1,1,1))</f>
        <v>494</v>
      </c>
      <c r="CI135">
        <f ca="1">SUM(OFFSET($B135,-($B135-1),MATCH(CI$6,$7:$7,)-1,1,1):OFFSET($B135,0,MATCH(CI$6,$7:$7,)-1,1,1))</f>
        <v>34485</v>
      </c>
      <c r="CJ135">
        <f>'[2]Tab L Summary'!$B54</f>
        <v>3216</v>
      </c>
      <c r="CK135">
        <f>'[2]Tab L Summary'!$D54</f>
        <v>3216</v>
      </c>
      <c r="CL135">
        <f>'[2]Tab L Summary'!$F54</f>
        <v>6656</v>
      </c>
      <c r="CM135">
        <f>'[2]Tab L Summary'!$H54</f>
        <v>224</v>
      </c>
      <c r="CN135">
        <f>'[2]Tab L Summary'!$J54</f>
        <v>752</v>
      </c>
      <c r="CO135" s="2">
        <f t="shared" si="71"/>
        <v>41360</v>
      </c>
      <c r="CP135" s="2">
        <f t="shared" si="72"/>
        <v>55248</v>
      </c>
      <c r="CQ135" s="2">
        <f t="shared" si="73"/>
        <v>107392</v>
      </c>
      <c r="CR135" s="2">
        <f t="shared" si="74"/>
        <v>2688</v>
      </c>
      <c r="CS135" s="2">
        <f t="shared" si="75"/>
        <v>10528</v>
      </c>
      <c r="CT135">
        <f ca="1">SUM(OFFSET($B135,-($B135-1),MATCH(CT$6,$7:$7,)-1,1,1):OFFSET($B135,0,MATCH(CT$6,$7:$7,)-1,1,1))</f>
        <v>9664</v>
      </c>
      <c r="CU135">
        <f ca="1">SUM(OFFSET($B135,-($B135-1),MATCH(CU$6,$7:$7,)-1,1,1):OFFSET($B135,0,MATCH(CU$6,$7:$7,)-1,1,1))</f>
        <v>20288</v>
      </c>
      <c r="CV135">
        <f ca="1">SUM(OFFSET($B135,-($B135-1),MATCH(CV$6,$7:$7,)-1,1,1):OFFSET($B135,0,MATCH(CV$6,$7:$7,)-1,1,1))</f>
        <v>480</v>
      </c>
      <c r="CW135">
        <f ca="1">SUM(OFFSET($B135,-($B135-1),MATCH(CW$6,$7:$7,)-1,1,1):OFFSET($B135,0,MATCH(CW$6,$7:$7,)-1,1,1))</f>
        <v>2224</v>
      </c>
      <c r="CX135">
        <f ca="1">SUM(OFFSET($B135,-($B135-1),MATCH(CX$6,$7:$7,)-1,1,1):OFFSET($B135,0,MATCH(CX$6,$7:$7,)-1,1,1))</f>
        <v>124848</v>
      </c>
    </row>
    <row r="136" spans="2:102">
      <c r="B136" s="38">
        <f t="shared" si="83"/>
        <v>4</v>
      </c>
      <c r="C136" s="37">
        <v>42552</v>
      </c>
      <c r="D136" s="156">
        <f>'[2]Summary Passenger'!$B58</f>
        <v>72868</v>
      </c>
      <c r="E136" s="155">
        <f>'[2]Summary Passenger'!$F58</f>
        <v>552</v>
      </c>
      <c r="F136" s="155">
        <f>'[2]Summary Passenger'!$J58</f>
        <v>94120</v>
      </c>
      <c r="G136" s="155">
        <f t="shared" si="76"/>
        <v>889787</v>
      </c>
      <c r="H136" s="155">
        <f t="shared" si="84"/>
        <v>6510</v>
      </c>
      <c r="I136" s="155">
        <f t="shared" si="81"/>
        <v>1109844</v>
      </c>
      <c r="J136" s="155">
        <f ca="1">SUM(OFFSET($B136,-($B136-1),MATCH(J$6,$7:$7,)-1,1,1):OFFSET($B136,0,MATCH(J$6,$7:$7,)-1,1,1))</f>
        <v>2090</v>
      </c>
      <c r="K136" s="155">
        <f ca="1">SUM(OFFSET($B136,-($B136-1),MATCH(K$6,$7:$7,)-1,1,1):OFFSET($B136,0,MATCH(K$6,$7:$7,)-1,1,1))</f>
        <v>356564</v>
      </c>
      <c r="L136" s="155">
        <f ca="1">SUM(OFFSET($B136,-($B136-1),MATCH(L$6,$7:$7,)-1,1,1):OFFSET($B136,0,MATCH(L$6,$7:$7,)-1,1,1))</f>
        <v>3566942</v>
      </c>
      <c r="M136" s="31">
        <f>'[2]Summary Passenger'!$D58</f>
        <v>428239</v>
      </c>
      <c r="N136" s="41">
        <f>'[2]Summary Passenger'!$H58</f>
        <v>6615</v>
      </c>
      <c r="O136" s="41">
        <f>'[2]Summary Passenger'!$L58</f>
        <v>546835</v>
      </c>
      <c r="P136">
        <f t="shared" si="78"/>
        <v>4974027</v>
      </c>
      <c r="Q136">
        <f t="shared" si="79"/>
        <v>79623</v>
      </c>
      <c r="R136">
        <f t="shared" si="80"/>
        <v>6322912</v>
      </c>
      <c r="S136">
        <f ca="1">SUM(OFFSET($B136,-($B136-1),MATCH(S$6,$7:$7,)-1,1,1):OFFSET($B136,0,MATCH(S$6,$7:$7,)-1,1,1))</f>
        <v>25810</v>
      </c>
      <c r="T136">
        <f ca="1">SUM(OFFSET($B136,-($B136-1),MATCH(T$6,$7:$7,)-1,1,1):OFFSET($B136,0,MATCH(T$6,$7:$7,)-1,1,1))</f>
        <v>2134980</v>
      </c>
      <c r="U136">
        <f ca="1">SUM(OFFSET($B136,-($B136-1),MATCH(U$6,$7:$7,)-1,1,1):OFFSET($B136,0,MATCH(U$6,$7:$7,)-1,1,1))</f>
        <v>19775566</v>
      </c>
      <c r="V136" s="31">
        <f>'[2]Tab K Summary'!$B55</f>
        <v>1004</v>
      </c>
      <c r="W136" s="41">
        <f>'[2]Tab K Summary'!$D55</f>
        <v>10442</v>
      </c>
      <c r="X136" s="41">
        <f>'[2]Tab K Summary'!$F55</f>
        <v>1127</v>
      </c>
      <c r="Y136" s="41">
        <f>'[2]Tab K Summary'!$H55</f>
        <v>21172</v>
      </c>
      <c r="Z136" s="41">
        <f>'[2]Tab K Summary'!$J55</f>
        <v>686</v>
      </c>
      <c r="AA136" s="41">
        <f>'[2]Tab K Summary'!$L55</f>
        <v>108</v>
      </c>
      <c r="AB136" s="41">
        <f>'[2]Tab K Summary'!$N55</f>
        <v>655</v>
      </c>
      <c r="AC136" s="41">
        <f>'[2]Tab K Summary'!$P55</f>
        <v>625</v>
      </c>
      <c r="AD136" s="41">
        <f>'[2]Tab K Summary'!$R55</f>
        <v>372</v>
      </c>
      <c r="AE136" s="41">
        <f>'[2]Tab K Summary'!$T55</f>
        <v>81</v>
      </c>
      <c r="AF136" s="41">
        <f>'[2]Tab K Summary'!$V55</f>
        <v>1078</v>
      </c>
      <c r="AG136" s="41">
        <f>'[2]Tab K Summary'!$X55</f>
        <v>1198</v>
      </c>
      <c r="AH136" s="41">
        <f>'[2]Tab K Summary'!$Z55</f>
        <v>90</v>
      </c>
      <c r="AI136" s="41">
        <f>'[2]Tab K Summary'!$AB55</f>
        <v>1288</v>
      </c>
      <c r="AJ136" s="41">
        <f>'[2]Tab K Summary'!$AD55</f>
        <v>655</v>
      </c>
      <c r="AK136" s="41">
        <f>'[2]Tab K Summary'!$AF55</f>
        <v>0</v>
      </c>
      <c r="AL136" s="41">
        <f>'[2]Tab K Summary'!$AH55</f>
        <v>16</v>
      </c>
      <c r="AM136" s="41">
        <f>'[2]Tab K Summary'!$AJ55</f>
        <v>671</v>
      </c>
      <c r="AN136" s="41">
        <f>'[2]Tab K Summary'!$AL55</f>
        <v>136</v>
      </c>
      <c r="AO136" s="41">
        <f>'[2]Tab K Summary'!$AN55</f>
        <v>250</v>
      </c>
      <c r="AP136" s="41">
        <f>'[2]Tab K Summary'!$AP55</f>
        <v>31771</v>
      </c>
      <c r="AQ136" s="41">
        <f>'[2]Tab K Summary'!$AR55</f>
        <v>207</v>
      </c>
      <c r="AR136" s="2">
        <f t="shared" si="85"/>
        <v>11618</v>
      </c>
      <c r="AS136" s="2">
        <f t="shared" si="86"/>
        <v>163762</v>
      </c>
      <c r="AT136" s="2">
        <f t="shared" si="87"/>
        <v>21970</v>
      </c>
      <c r="AU136" s="2">
        <f t="shared" si="88"/>
        <v>227956</v>
      </c>
      <c r="AV136" s="2">
        <f t="shared" si="89"/>
        <v>9792</v>
      </c>
      <c r="AW136" s="2">
        <f t="shared" si="90"/>
        <v>1750</v>
      </c>
      <c r="AX136" s="2">
        <f t="shared" si="91"/>
        <v>11243</v>
      </c>
      <c r="AY136" s="2">
        <f t="shared" si="93"/>
        <v>7099</v>
      </c>
      <c r="AZ136" s="2">
        <f t="shared" si="94"/>
        <v>4400</v>
      </c>
      <c r="BA136" s="2">
        <f t="shared" si="95"/>
        <v>1062</v>
      </c>
      <c r="BB136" s="2">
        <f t="shared" si="96"/>
        <v>12561</v>
      </c>
      <c r="BC136" s="2">
        <f t="shared" si="97"/>
        <v>23621</v>
      </c>
      <c r="BD136" s="2">
        <f t="shared" si="98"/>
        <v>2007</v>
      </c>
      <c r="BE136" s="2">
        <f t="shared" si="99"/>
        <v>25628</v>
      </c>
      <c r="BF136" s="2">
        <f t="shared" si="100"/>
        <v>11139</v>
      </c>
      <c r="BG136" s="2">
        <f t="shared" si="101"/>
        <v>417</v>
      </c>
      <c r="BH136" s="2">
        <f t="shared" si="102"/>
        <v>152</v>
      </c>
      <c r="BI136" s="2">
        <f t="shared" si="103"/>
        <v>11708</v>
      </c>
      <c r="BJ136" s="2">
        <f t="shared" si="104"/>
        <v>987</v>
      </c>
      <c r="BK136" s="2">
        <f t="shared" si="105"/>
        <v>2751</v>
      </c>
      <c r="BL136" s="2">
        <f t="shared" si="106"/>
        <v>393922</v>
      </c>
      <c r="BM136" s="2">
        <f>SUM(AQ129:AQ136)</f>
        <v>1837</v>
      </c>
      <c r="BN136">
        <f ca="1">SUM(OFFSET($B136,-($B136-1),MATCH(BN$6,$7:$7,)-1,1,1):OFFSET($B136,0,MATCH(BN$6,$7:$7,)-1,1,1))</f>
        <v>43833</v>
      </c>
      <c r="BO136">
        <f ca="1">SUM(OFFSET($B136,-($B136-1),MATCH(BO$6,$7:$7,)-1,1,1):OFFSET($B136,0,MATCH(BO$6,$7:$7,)-1,1,1))</f>
        <v>4093</v>
      </c>
      <c r="BP136">
        <f ca="1">SUM(OFFSET($B136,-($B136-1),MATCH(BP$6,$7:$7,)-1,1,1):OFFSET($B136,0,MATCH(BP$6,$7:$7,)-1,1,1))</f>
        <v>75042</v>
      </c>
      <c r="BQ136">
        <f ca="1">SUM(OFFSET($B136,-($B136-1),MATCH(BQ$6,$7:$7,)-1,1,1):OFFSET($B136,0,MATCH(BQ$6,$7:$7,)-1,1,1))</f>
        <v>2388</v>
      </c>
      <c r="BR136">
        <f ca="1">SUM(OFFSET($B136,-($B136-1),MATCH(BR$6,$7:$7,)-1,1,1):OFFSET($B136,0,MATCH(BR$6,$7:$7,)-1,1,1))</f>
        <v>418</v>
      </c>
      <c r="BS136">
        <f ca="1">SUM(OFFSET($B136,-($B136-1),MATCH(BS$6,$7:$7,)-1,1,1):OFFSET($B136,0,MATCH(BS$6,$7:$7,)-1,1,1))</f>
        <v>2695</v>
      </c>
      <c r="BT136">
        <f ca="1">SUM(OFFSET($B136,-($B136-1),MATCH(BT$6,$7:$7,)-1,1,1):OFFSET($B136,0,MATCH(BT$6,$7:$7,)-1,1,1))</f>
        <v>2116</v>
      </c>
      <c r="BU136">
        <f ca="1">SUM(OFFSET($B136,-($B136-1),MATCH(BU$6,$7:$7,)-1,1,1):OFFSET($B136,0,MATCH(BU$6,$7:$7,)-1,1,1))</f>
        <v>1332</v>
      </c>
      <c r="BV136">
        <f ca="1">SUM(OFFSET($B136,-($B136-1),MATCH(BV$6,$7:$7,)-1,1,1):OFFSET($B136,0,MATCH(BV$6,$7:$7,)-1,1,1))</f>
        <v>346</v>
      </c>
      <c r="BW136">
        <f ca="1">SUM(OFFSET($B136,-($B136-1),MATCH(BW$6,$7:$7,)-1,1,1):OFFSET($B136,0,MATCH(BW$6,$7:$7,)-1,1,1))</f>
        <v>3794</v>
      </c>
      <c r="BX136">
        <f ca="1">SUM(OFFSET($B136,-($B136-1),MATCH(BX$6,$7:$7,)-1,1,1):OFFSET($B136,0,MATCH(BX$6,$7:$7,)-1,1,1))</f>
        <v>4332</v>
      </c>
      <c r="BY136">
        <f ca="1">SUM(OFFSET($B136,-($B136-1),MATCH(BY$6,$7:$7,)-1,1,1):OFFSET($B136,0,MATCH(BY$6,$7:$7,)-1,1,1))</f>
        <v>446</v>
      </c>
      <c r="BZ136">
        <f ca="1">SUM(OFFSET($B136,-($B136-1),MATCH(BZ$6,$7:$7,)-1,1,1):OFFSET($B136,0,MATCH(BZ$6,$7:$7,)-1,1,1))</f>
        <v>4778</v>
      </c>
      <c r="CA136">
        <f ca="1">SUM(OFFSET($B136,-($B136-1),MATCH(CA$6,$7:$7,)-1,1,1):OFFSET($B136,0,MATCH(CA$6,$7:$7,)-1,1,1))</f>
        <v>2678</v>
      </c>
      <c r="CB136">
        <f ca="1">SUM(OFFSET($B136,-($B136-1),MATCH(CB$6,$7:$7,)-1,1,1):OFFSET($B136,0,MATCH(CB$6,$7:$7,)-1,1,1))</f>
        <v>99</v>
      </c>
      <c r="CC136">
        <f ca="1">SUM(OFFSET($B136,-($B136-1),MATCH(CC$6,$7:$7,)-1,1,1):OFFSET($B136,0,MATCH(CC$6,$7:$7,)-1,1,1))</f>
        <v>81</v>
      </c>
      <c r="CD136">
        <f ca="1">SUM(OFFSET($B136,-($B136-1),MATCH(CD$6,$7:$7,)-1,1,1):OFFSET($B136,0,MATCH(CD$6,$7:$7,)-1,1,1))</f>
        <v>2858</v>
      </c>
      <c r="CE136">
        <f ca="1">SUM(OFFSET($B136,-($B136-1),MATCH(CE$6,$7:$7,)-1,1,1):OFFSET($B136,0,MATCH(CE$6,$7:$7,)-1,1,1))</f>
        <v>255</v>
      </c>
      <c r="CF136">
        <f ca="1">SUM(OFFSET($B136,-($B136-1),MATCH(CF$6,$7:$7,)-1,1,1):OFFSET($B136,0,MATCH(CF$6,$7:$7,)-1,1,1))</f>
        <v>868</v>
      </c>
      <c r="CG136">
        <f ca="1">SUM(OFFSET($B136,-($B136-1),MATCH(CG$6,$7:$7,)-1,1,1):OFFSET($B136,0,MATCH(CG$6,$7:$7,)-1,1,1))</f>
        <v>119463</v>
      </c>
      <c r="CH136">
        <f ca="1">SUM(OFFSET($B136,-($B136-1),MATCH(CH$6,$7:$7,)-1,1,1):OFFSET($B136,0,MATCH(CH$6,$7:$7,)-1,1,1))</f>
        <v>701</v>
      </c>
      <c r="CI136">
        <f ca="1">SUM(OFFSET($B136,-($B136-1),MATCH(CI$6,$7:$7,)-1,1,1):OFFSET($B136,0,MATCH(CI$6,$7:$7,)-1,1,1))</f>
        <v>46103</v>
      </c>
      <c r="CJ136">
        <f>'[2]Tab L Summary'!$B55</f>
        <v>3520</v>
      </c>
      <c r="CK136">
        <f>'[2]Tab L Summary'!$D55</f>
        <v>2832</v>
      </c>
      <c r="CL136">
        <f>'[2]Tab L Summary'!$F55</f>
        <v>6256</v>
      </c>
      <c r="CM136">
        <f>'[2]Tab L Summary'!$H55</f>
        <v>352</v>
      </c>
      <c r="CN136">
        <f>'[2]Tab L Summary'!$J55</f>
        <v>720</v>
      </c>
      <c r="CO136" s="2">
        <f t="shared" si="71"/>
        <v>41328</v>
      </c>
      <c r="CP136" s="2">
        <f t="shared" si="72"/>
        <v>55344</v>
      </c>
      <c r="CQ136" s="2">
        <f t="shared" si="73"/>
        <v>106672</v>
      </c>
      <c r="CR136" s="2">
        <f t="shared" si="74"/>
        <v>2768</v>
      </c>
      <c r="CS136" s="2">
        <f t="shared" si="75"/>
        <v>10768</v>
      </c>
      <c r="CT136">
        <f ca="1">SUM(OFFSET($B136,-($B136-1),MATCH(CT$6,$7:$7,)-1,1,1):OFFSET($B136,0,MATCH(CT$6,$7:$7,)-1,1,1))</f>
        <v>12496</v>
      </c>
      <c r="CU136">
        <f ca="1">SUM(OFFSET($B136,-($B136-1),MATCH(CU$6,$7:$7,)-1,1,1):OFFSET($B136,0,MATCH(CU$6,$7:$7,)-1,1,1))</f>
        <v>26544</v>
      </c>
      <c r="CV136">
        <f ca="1">SUM(OFFSET($B136,-($B136-1),MATCH(CV$6,$7:$7,)-1,1,1):OFFSET($B136,0,MATCH(CV$6,$7:$7,)-1,1,1))</f>
        <v>832</v>
      </c>
      <c r="CW136">
        <f ca="1">SUM(OFFSET($B136,-($B136-1),MATCH(CW$6,$7:$7,)-1,1,1):OFFSET($B136,0,MATCH(CW$6,$7:$7,)-1,1,1))</f>
        <v>2944</v>
      </c>
      <c r="CX136">
        <f ca="1">SUM(OFFSET($B136,-($B136-1),MATCH(CX$6,$7:$7,)-1,1,1):OFFSET($B136,0,MATCH(CX$6,$7:$7,)-1,1,1))</f>
        <v>166176</v>
      </c>
    </row>
    <row r="137" spans="2:102">
      <c r="B137" s="38">
        <f t="shared" si="83"/>
        <v>5</v>
      </c>
      <c r="C137" s="37">
        <v>42583</v>
      </c>
      <c r="D137" s="156">
        <f>'[2]Summary Passenger'!$B59</f>
        <v>69540</v>
      </c>
      <c r="E137" s="155">
        <f>'[2]Summary Passenger'!$F59</f>
        <v>536</v>
      </c>
      <c r="F137" s="155">
        <f>'[2]Summary Passenger'!$J59</f>
        <v>91632</v>
      </c>
      <c r="G137" s="155">
        <f t="shared" si="76"/>
        <v>888866</v>
      </c>
      <c r="H137" s="155">
        <f t="shared" si="84"/>
        <v>6504</v>
      </c>
      <c r="I137" s="155">
        <f t="shared" si="81"/>
        <v>1109260</v>
      </c>
      <c r="J137" s="155">
        <f ca="1">SUM(OFFSET($B137,-($B137-1),MATCH(J$6,$7:$7,)-1,1,1):OFFSET($B137,0,MATCH(J$6,$7:$7,)-1,1,1))</f>
        <v>2626</v>
      </c>
      <c r="K137" s="155">
        <f ca="1">SUM(OFFSET($B137,-($B137-1),MATCH(K$6,$7:$7,)-1,1,1):OFFSET($B137,0,MATCH(K$6,$7:$7,)-1,1,1))</f>
        <v>448196</v>
      </c>
      <c r="L137" s="155">
        <f ca="1">SUM(OFFSET($B137,-($B137-1),MATCH(L$6,$7:$7,)-1,1,1):OFFSET($B137,0,MATCH(L$6,$7:$7,)-1,1,1))</f>
        <v>4455808</v>
      </c>
      <c r="M137" s="31">
        <f>'[2]Summary Passenger'!$D59</f>
        <v>426214</v>
      </c>
      <c r="N137" s="41">
        <f>'[2]Summary Passenger'!$H59</f>
        <v>6559</v>
      </c>
      <c r="O137" s="41">
        <f>'[2]Summary Passenger'!$L59</f>
        <v>558081</v>
      </c>
      <c r="P137">
        <f t="shared" si="78"/>
        <v>5002477</v>
      </c>
      <c r="Q137">
        <f t="shared" si="79"/>
        <v>79767</v>
      </c>
      <c r="R137">
        <f t="shared" si="80"/>
        <v>6359386</v>
      </c>
      <c r="S137">
        <f ca="1">SUM(OFFSET($B137,-($B137-1),MATCH(S$6,$7:$7,)-1,1,1):OFFSET($B137,0,MATCH(S$6,$7:$7,)-1,1,1))</f>
        <v>32369</v>
      </c>
      <c r="T137">
        <f ca="1">SUM(OFFSET($B137,-($B137-1),MATCH(T$6,$7:$7,)-1,1,1):OFFSET($B137,0,MATCH(T$6,$7:$7,)-1,1,1))</f>
        <v>2693061</v>
      </c>
      <c r="U137">
        <f ca="1">SUM(OFFSET($B137,-($B137-1),MATCH(U$6,$7:$7,)-1,1,1):OFFSET($B137,0,MATCH(U$6,$7:$7,)-1,1,1))</f>
        <v>24778043</v>
      </c>
      <c r="V137" s="31">
        <f>'[2]Tab K Summary'!$B56</f>
        <v>963</v>
      </c>
      <c r="W137" s="41">
        <f>'[2]Tab K Summary'!$D56</f>
        <v>11557</v>
      </c>
      <c r="X137" s="41">
        <f>'[2]Tab K Summary'!$F56</f>
        <v>1081</v>
      </c>
      <c r="Y137" s="41">
        <f>'[2]Tab K Summary'!$H56</f>
        <v>20301</v>
      </c>
      <c r="Z137" s="41">
        <f>'[2]Tab K Summary'!$J56</f>
        <v>768</v>
      </c>
      <c r="AA137" s="41">
        <f>'[2]Tab K Summary'!$L56</f>
        <v>70</v>
      </c>
      <c r="AB137" s="41">
        <f>'[2]Tab K Summary'!$N56</f>
        <v>633</v>
      </c>
      <c r="AC137" s="41">
        <f>'[2]Tab K Summary'!$P56</f>
        <v>447</v>
      </c>
      <c r="AD137" s="41">
        <f>'[2]Tab K Summary'!$R56</f>
        <v>449</v>
      </c>
      <c r="AE137" s="41">
        <f>'[2]Tab K Summary'!$T56</f>
        <v>112</v>
      </c>
      <c r="AF137" s="41">
        <f>'[2]Tab K Summary'!$V56</f>
        <v>1008</v>
      </c>
      <c r="AG137" s="41">
        <f>'[2]Tab K Summary'!$X56</f>
        <v>1164</v>
      </c>
      <c r="AH137" s="41">
        <f>'[2]Tab K Summary'!$Z56</f>
        <v>155</v>
      </c>
      <c r="AI137" s="41">
        <f>'[2]Tab K Summary'!$AB56</f>
        <v>1319</v>
      </c>
      <c r="AJ137" s="41">
        <f>'[2]Tab K Summary'!$AD56</f>
        <v>649</v>
      </c>
      <c r="AK137" s="41">
        <f>'[2]Tab K Summary'!$AF56</f>
        <v>32</v>
      </c>
      <c r="AL137" s="41">
        <f>'[2]Tab K Summary'!$AH56</f>
        <v>1</v>
      </c>
      <c r="AM137" s="41">
        <f>'[2]Tab K Summary'!$AJ56</f>
        <v>682</v>
      </c>
      <c r="AN137" s="41">
        <f>'[2]Tab K Summary'!$AL56</f>
        <v>98</v>
      </c>
      <c r="AO137" s="41">
        <f>'[2]Tab K Summary'!$AN56</f>
        <v>290</v>
      </c>
      <c r="AP137" s="41">
        <f>'[2]Tab K Summary'!$AP56</f>
        <v>31976</v>
      </c>
      <c r="AQ137" s="41">
        <f>'[2]Tab K Summary'!$AR56</f>
        <v>110</v>
      </c>
      <c r="AR137" s="2">
        <f t="shared" si="85"/>
        <v>11777</v>
      </c>
      <c r="AS137" s="2">
        <f t="shared" si="86"/>
        <v>164326</v>
      </c>
      <c r="AT137" s="2">
        <f t="shared" si="87"/>
        <v>21770</v>
      </c>
      <c r="AU137" s="2">
        <f t="shared" si="88"/>
        <v>227135</v>
      </c>
      <c r="AV137" s="2">
        <f t="shared" si="89"/>
        <v>10133</v>
      </c>
      <c r="AW137" s="2">
        <f t="shared" si="90"/>
        <v>1719</v>
      </c>
      <c r="AX137" s="2">
        <f t="shared" si="91"/>
        <v>11255</v>
      </c>
      <c r="AY137" s="2">
        <f t="shared" si="93"/>
        <v>7038</v>
      </c>
      <c r="AZ137" s="2">
        <f t="shared" si="94"/>
        <v>4559</v>
      </c>
      <c r="BA137" s="2">
        <f t="shared" si="95"/>
        <v>1117</v>
      </c>
      <c r="BB137" s="2">
        <f t="shared" si="96"/>
        <v>12714</v>
      </c>
      <c r="BC137" s="2">
        <f t="shared" si="97"/>
        <v>23484</v>
      </c>
      <c r="BD137" s="2">
        <f t="shared" si="98"/>
        <v>2067</v>
      </c>
      <c r="BE137" s="2">
        <f t="shared" si="99"/>
        <v>25551</v>
      </c>
      <c r="BF137" s="2">
        <f t="shared" si="100"/>
        <v>11152</v>
      </c>
      <c r="BG137" s="2">
        <f t="shared" si="101"/>
        <v>416</v>
      </c>
      <c r="BH137" s="2">
        <f t="shared" si="102"/>
        <v>153</v>
      </c>
      <c r="BI137" s="2">
        <f t="shared" si="103"/>
        <v>11721</v>
      </c>
      <c r="BJ137" s="2">
        <f t="shared" si="104"/>
        <v>985</v>
      </c>
      <c r="BK137" s="2">
        <f t="shared" si="105"/>
        <v>2970</v>
      </c>
      <c r="BL137" s="2">
        <f t="shared" si="106"/>
        <v>393678</v>
      </c>
      <c r="BM137" s="2">
        <f>SUM(AQ129:AQ137)</f>
        <v>1947</v>
      </c>
      <c r="BN137">
        <f ca="1">SUM(OFFSET($B137,-($B137-1),MATCH(BN$6,$7:$7,)-1,1,1):OFFSET($B137,0,MATCH(BN$6,$7:$7,)-1,1,1))</f>
        <v>55390</v>
      </c>
      <c r="BO137">
        <f ca="1">SUM(OFFSET($B137,-($B137-1),MATCH(BO$6,$7:$7,)-1,1,1):OFFSET($B137,0,MATCH(BO$6,$7:$7,)-1,1,1))</f>
        <v>5174</v>
      </c>
      <c r="BP137">
        <f ca="1">SUM(OFFSET($B137,-($B137-1),MATCH(BP$6,$7:$7,)-1,1,1):OFFSET($B137,0,MATCH(BP$6,$7:$7,)-1,1,1))</f>
        <v>95343</v>
      </c>
      <c r="BQ137">
        <f ca="1">SUM(OFFSET($B137,-($B137-1),MATCH(BQ$6,$7:$7,)-1,1,1):OFFSET($B137,0,MATCH(BQ$6,$7:$7,)-1,1,1))</f>
        <v>3156</v>
      </c>
      <c r="BR137">
        <f ca="1">SUM(OFFSET($B137,-($B137-1),MATCH(BR$6,$7:$7,)-1,1,1):OFFSET($B137,0,MATCH(BR$6,$7:$7,)-1,1,1))</f>
        <v>488</v>
      </c>
      <c r="BS137">
        <f ca="1">SUM(OFFSET($B137,-($B137-1),MATCH(BS$6,$7:$7,)-1,1,1):OFFSET($B137,0,MATCH(BS$6,$7:$7,)-1,1,1))</f>
        <v>3328</v>
      </c>
      <c r="BT137">
        <f ca="1">SUM(OFFSET($B137,-($B137-1),MATCH(BT$6,$7:$7,)-1,1,1):OFFSET($B137,0,MATCH(BT$6,$7:$7,)-1,1,1))</f>
        <v>2563</v>
      </c>
      <c r="BU137">
        <f ca="1">SUM(OFFSET($B137,-($B137-1),MATCH(BU$6,$7:$7,)-1,1,1):OFFSET($B137,0,MATCH(BU$6,$7:$7,)-1,1,1))</f>
        <v>1781</v>
      </c>
      <c r="BV137">
        <f ca="1">SUM(OFFSET($B137,-($B137-1),MATCH(BV$6,$7:$7,)-1,1,1):OFFSET($B137,0,MATCH(BV$6,$7:$7,)-1,1,1))</f>
        <v>458</v>
      </c>
      <c r="BW137">
        <f ca="1">SUM(OFFSET($B137,-($B137-1),MATCH(BW$6,$7:$7,)-1,1,1):OFFSET($B137,0,MATCH(BW$6,$7:$7,)-1,1,1))</f>
        <v>4802</v>
      </c>
      <c r="BX137">
        <f ca="1">SUM(OFFSET($B137,-($B137-1),MATCH(BX$6,$7:$7,)-1,1,1):OFFSET($B137,0,MATCH(BX$6,$7:$7,)-1,1,1))</f>
        <v>5496</v>
      </c>
      <c r="BY137">
        <f ca="1">SUM(OFFSET($B137,-($B137-1),MATCH(BY$6,$7:$7,)-1,1,1):OFFSET($B137,0,MATCH(BY$6,$7:$7,)-1,1,1))</f>
        <v>601</v>
      </c>
      <c r="BZ137">
        <f ca="1">SUM(OFFSET($B137,-($B137-1),MATCH(BZ$6,$7:$7,)-1,1,1):OFFSET($B137,0,MATCH(BZ$6,$7:$7,)-1,1,1))</f>
        <v>6097</v>
      </c>
      <c r="CA137">
        <f ca="1">SUM(OFFSET($B137,-($B137-1),MATCH(CA$6,$7:$7,)-1,1,1):OFFSET($B137,0,MATCH(CA$6,$7:$7,)-1,1,1))</f>
        <v>3327</v>
      </c>
      <c r="CB137">
        <f ca="1">SUM(OFFSET($B137,-($B137-1),MATCH(CB$6,$7:$7,)-1,1,1):OFFSET($B137,0,MATCH(CB$6,$7:$7,)-1,1,1))</f>
        <v>131</v>
      </c>
      <c r="CC137">
        <f ca="1">SUM(OFFSET($B137,-($B137-1),MATCH(CC$6,$7:$7,)-1,1,1):OFFSET($B137,0,MATCH(CC$6,$7:$7,)-1,1,1))</f>
        <v>82</v>
      </c>
      <c r="CD137">
        <f ca="1">SUM(OFFSET($B137,-($B137-1),MATCH(CD$6,$7:$7,)-1,1,1):OFFSET($B137,0,MATCH(CD$6,$7:$7,)-1,1,1))</f>
        <v>3540</v>
      </c>
      <c r="CE137">
        <f ca="1">SUM(OFFSET($B137,-($B137-1),MATCH(CE$6,$7:$7,)-1,1,1):OFFSET($B137,0,MATCH(CE$6,$7:$7,)-1,1,1))</f>
        <v>353</v>
      </c>
      <c r="CF137">
        <f ca="1">SUM(OFFSET($B137,-($B137-1),MATCH(CF$6,$7:$7,)-1,1,1):OFFSET($B137,0,MATCH(CF$6,$7:$7,)-1,1,1))</f>
        <v>1158</v>
      </c>
      <c r="CG137">
        <f ca="1">SUM(OFFSET($B137,-($B137-1),MATCH(CG$6,$7:$7,)-1,1,1):OFFSET($B137,0,MATCH(CG$6,$7:$7,)-1,1,1))</f>
        <v>151439</v>
      </c>
      <c r="CH137">
        <f ca="1">SUM(OFFSET($B137,-($B137-1),MATCH(CH$6,$7:$7,)-1,1,1):OFFSET($B137,0,MATCH(CH$6,$7:$7,)-1,1,1))</f>
        <v>811</v>
      </c>
      <c r="CI137">
        <f ca="1">SUM(OFFSET($B137,-($B137-1),MATCH(CI$6,$7:$7,)-1,1,1):OFFSET($B137,0,MATCH(CI$6,$7:$7,)-1,1,1))</f>
        <v>57880</v>
      </c>
      <c r="CJ137">
        <f>'[2]Tab L Summary'!$B56</f>
        <v>3728</v>
      </c>
      <c r="CK137">
        <f>'[2]Tab L Summary'!$D56</f>
        <v>3648</v>
      </c>
      <c r="CL137">
        <f>'[2]Tab L Summary'!$F56</f>
        <v>6288</v>
      </c>
      <c r="CM137">
        <f>'[2]Tab L Summary'!$H56</f>
        <v>128</v>
      </c>
      <c r="CN137">
        <f>'[2]Tab L Summary'!$J56</f>
        <v>976</v>
      </c>
      <c r="CO137" s="2">
        <f t="shared" si="71"/>
        <v>41392</v>
      </c>
      <c r="CP137" s="2">
        <f t="shared" si="72"/>
        <v>56016</v>
      </c>
      <c r="CQ137" s="2">
        <f t="shared" si="73"/>
        <v>106656</v>
      </c>
      <c r="CR137" s="2">
        <f t="shared" si="74"/>
        <v>2752</v>
      </c>
      <c r="CS137" s="2">
        <f t="shared" si="75"/>
        <v>10864</v>
      </c>
      <c r="CT137">
        <f ca="1">SUM(OFFSET($B137,-($B137-1),MATCH(CT$6,$7:$7,)-1,1,1):OFFSET($B137,0,MATCH(CT$6,$7:$7,)-1,1,1))</f>
        <v>16144</v>
      </c>
      <c r="CU137">
        <f ca="1">SUM(OFFSET($B137,-($B137-1),MATCH(CU$6,$7:$7,)-1,1,1):OFFSET($B137,0,MATCH(CU$6,$7:$7,)-1,1,1))</f>
        <v>32832</v>
      </c>
      <c r="CV137">
        <f ca="1">SUM(OFFSET($B137,-($B137-1),MATCH(CV$6,$7:$7,)-1,1,1):OFFSET($B137,0,MATCH(CV$6,$7:$7,)-1,1,1))</f>
        <v>960</v>
      </c>
      <c r="CW137">
        <f ca="1">SUM(OFFSET($B137,-($B137-1),MATCH(CW$6,$7:$7,)-1,1,1):OFFSET($B137,0,MATCH(CW$6,$7:$7,)-1,1,1))</f>
        <v>3920</v>
      </c>
      <c r="CX137">
        <f ca="1">SUM(OFFSET($B137,-($B137-1),MATCH(CX$6,$7:$7,)-1,1,1):OFFSET($B137,0,MATCH(CX$6,$7:$7,)-1,1,1))</f>
        <v>207568</v>
      </c>
    </row>
    <row r="138" spans="2:102">
      <c r="B138" s="38">
        <f t="shared" si="83"/>
        <v>6</v>
      </c>
      <c r="C138" s="37">
        <v>42614</v>
      </c>
      <c r="D138" s="156">
        <f>'[2]Summary Passenger'!$B60</f>
        <v>71107</v>
      </c>
      <c r="E138" s="155">
        <f>'[2]Summary Passenger'!$F60</f>
        <v>544</v>
      </c>
      <c r="F138" s="155">
        <f>'[2]Summary Passenger'!$J60</f>
        <v>94290</v>
      </c>
      <c r="G138" s="155">
        <f t="shared" si="76"/>
        <v>889764</v>
      </c>
      <c r="H138" s="155">
        <f t="shared" si="84"/>
        <v>6526</v>
      </c>
      <c r="I138" s="155">
        <f t="shared" si="81"/>
        <v>1114646</v>
      </c>
      <c r="J138" s="155">
        <f ca="1">SUM(OFFSET($B138,-($B138-1),MATCH(J$6,$7:$7,)-1,1,1):OFFSET($B138,0,MATCH(J$6,$7:$7,)-1,1,1))</f>
        <v>3170</v>
      </c>
      <c r="K138" s="155">
        <f ca="1">SUM(OFFSET($B138,-($B138-1),MATCH(K$6,$7:$7,)-1,1,1):OFFSET($B138,0,MATCH(K$6,$7:$7,)-1,1,1))</f>
        <v>542486</v>
      </c>
      <c r="L138" s="155">
        <f ca="1">SUM(OFFSET($B138,-($B138-1),MATCH(L$6,$7:$7,)-1,1,1):OFFSET($B138,0,MATCH(L$6,$7:$7,)-1,1,1))</f>
        <v>5345572</v>
      </c>
      <c r="M138" s="31">
        <f>'[2]Summary Passenger'!$D60</f>
        <v>426651</v>
      </c>
      <c r="N138" s="41">
        <f>'[2]Summary Passenger'!$H60</f>
        <v>6515</v>
      </c>
      <c r="O138" s="41">
        <f>'[2]Summary Passenger'!$L60</f>
        <v>557126</v>
      </c>
      <c r="P138">
        <f t="shared" si="78"/>
        <v>5033066</v>
      </c>
      <c r="Q138">
        <f t="shared" si="79"/>
        <v>79700</v>
      </c>
      <c r="R138">
        <f t="shared" si="80"/>
        <v>6390156</v>
      </c>
      <c r="S138">
        <f ca="1">SUM(OFFSET($B138,-($B138-1),MATCH(S$6,$7:$7,)-1,1,1):OFFSET($B138,0,MATCH(S$6,$7:$7,)-1,1,1))</f>
        <v>38884</v>
      </c>
      <c r="T138">
        <f ca="1">SUM(OFFSET($B138,-($B138-1),MATCH(T$6,$7:$7,)-1,1,1):OFFSET($B138,0,MATCH(T$6,$7:$7,)-1,1,1))</f>
        <v>3250187</v>
      </c>
      <c r="U138">
        <f ca="1">SUM(OFFSET($B138,-($B138-1),MATCH(U$6,$7:$7,)-1,1,1):OFFSET($B138,0,MATCH(U$6,$7:$7,)-1,1,1))</f>
        <v>29811109</v>
      </c>
      <c r="V138" s="31">
        <f>'[2]Tab K Summary'!$B57</f>
        <v>937</v>
      </c>
      <c r="W138" s="41">
        <f>'[2]Tab K Summary'!$D57</f>
        <v>13386</v>
      </c>
      <c r="X138" s="41">
        <f>'[2]Tab K Summary'!$F57</f>
        <v>1118</v>
      </c>
      <c r="Y138" s="41">
        <f>'[2]Tab K Summary'!$H57</f>
        <v>18532</v>
      </c>
      <c r="Z138" s="41">
        <f>'[2]Tab K Summary'!$J57</f>
        <v>706</v>
      </c>
      <c r="AA138" s="41">
        <f>'[2]Tab K Summary'!$L57</f>
        <v>224</v>
      </c>
      <c r="AB138" s="41">
        <f>'[2]Tab K Summary'!$N57</f>
        <v>690</v>
      </c>
      <c r="AC138" s="41">
        <f>'[2]Tab K Summary'!$P57</f>
        <v>609</v>
      </c>
      <c r="AD138" s="41">
        <f>'[2]Tab K Summary'!$R57</f>
        <v>282</v>
      </c>
      <c r="AE138" s="41">
        <f>'[2]Tab K Summary'!$T57</f>
        <v>93</v>
      </c>
      <c r="AF138" s="41">
        <f>'[2]Tab K Summary'!$V57</f>
        <v>984</v>
      </c>
      <c r="AG138" s="41">
        <f>'[2]Tab K Summary'!$X57</f>
        <v>1225</v>
      </c>
      <c r="AH138" s="41">
        <f>'[2]Tab K Summary'!$Z57</f>
        <v>227</v>
      </c>
      <c r="AI138" s="41">
        <f>'[2]Tab K Summary'!$AB57</f>
        <v>1452</v>
      </c>
      <c r="AJ138" s="41">
        <f>'[2]Tab K Summary'!$AD57</f>
        <v>689</v>
      </c>
      <c r="AK138" s="41">
        <f>'[2]Tab K Summary'!$AF57</f>
        <v>33</v>
      </c>
      <c r="AL138" s="41">
        <f>'[2]Tab K Summary'!$AH57</f>
        <v>17</v>
      </c>
      <c r="AM138" s="41">
        <f>'[2]Tab K Summary'!$AJ57</f>
        <v>739</v>
      </c>
      <c r="AN138" s="41">
        <f>'[2]Tab K Summary'!$AL57</f>
        <v>84</v>
      </c>
      <c r="AO138" s="41">
        <f>'[2]Tab K Summary'!$AN57</f>
        <v>144</v>
      </c>
      <c r="AP138" s="41">
        <f>'[2]Tab K Summary'!$AP57</f>
        <v>32190</v>
      </c>
      <c r="AQ138" s="41">
        <f>'[2]Tab K Summary'!$AR57</f>
        <v>272</v>
      </c>
      <c r="AR138" s="2">
        <f t="shared" si="85"/>
        <v>11798</v>
      </c>
      <c r="AS138" s="2">
        <f t="shared" si="86"/>
        <v>164684</v>
      </c>
      <c r="AT138" s="2">
        <f t="shared" si="87"/>
        <v>21813</v>
      </c>
      <c r="AU138" s="2">
        <f t="shared" si="88"/>
        <v>226375</v>
      </c>
      <c r="AV138" s="2">
        <f t="shared" si="89"/>
        <v>10108</v>
      </c>
      <c r="AW138" s="2">
        <f t="shared" si="90"/>
        <v>1794</v>
      </c>
      <c r="AX138" s="2">
        <f t="shared" si="91"/>
        <v>11410</v>
      </c>
      <c r="AY138" s="2">
        <f t="shared" si="93"/>
        <v>7164</v>
      </c>
      <c r="AZ138" s="2">
        <f t="shared" si="94"/>
        <v>4413</v>
      </c>
      <c r="BA138" s="2">
        <f t="shared" si="95"/>
        <v>1115</v>
      </c>
      <c r="BB138" s="2">
        <f t="shared" si="96"/>
        <v>12692</v>
      </c>
      <c r="BC138" s="2">
        <f t="shared" si="97"/>
        <v>23536</v>
      </c>
      <c r="BD138" s="2">
        <f t="shared" si="98"/>
        <v>2206</v>
      </c>
      <c r="BE138" s="2">
        <f t="shared" si="99"/>
        <v>25742</v>
      </c>
      <c r="BF138" s="2">
        <f t="shared" si="100"/>
        <v>11322</v>
      </c>
      <c r="BG138" s="2">
        <f t="shared" si="101"/>
        <v>431</v>
      </c>
      <c r="BH138" s="2">
        <f t="shared" si="102"/>
        <v>137</v>
      </c>
      <c r="BI138" s="2">
        <f t="shared" si="103"/>
        <v>11890</v>
      </c>
      <c r="BJ138" s="2">
        <f t="shared" si="104"/>
        <v>1060</v>
      </c>
      <c r="BK138" s="2">
        <f t="shared" si="105"/>
        <v>2901</v>
      </c>
      <c r="BL138" s="2">
        <f t="shared" si="106"/>
        <v>393333</v>
      </c>
      <c r="BM138" s="2">
        <f>SUM(AQ129:AQ138)</f>
        <v>2219</v>
      </c>
      <c r="BN138">
        <f ca="1">SUM(OFFSET($B138,-($B138-1),MATCH(BN$6,$7:$7,)-1,1,1):OFFSET($B138,0,MATCH(BN$6,$7:$7,)-1,1,1))</f>
        <v>68776</v>
      </c>
      <c r="BO138">
        <f ca="1">SUM(OFFSET($B138,-($B138-1),MATCH(BO$6,$7:$7,)-1,1,1):OFFSET($B138,0,MATCH(BO$6,$7:$7,)-1,1,1))</f>
        <v>6292</v>
      </c>
      <c r="BP138">
        <f ca="1">SUM(OFFSET($B138,-($B138-1),MATCH(BP$6,$7:$7,)-1,1,1):OFFSET($B138,0,MATCH(BP$6,$7:$7,)-1,1,1))</f>
        <v>113875</v>
      </c>
      <c r="BQ138">
        <f ca="1">SUM(OFFSET($B138,-($B138-1),MATCH(BQ$6,$7:$7,)-1,1,1):OFFSET($B138,0,MATCH(BQ$6,$7:$7,)-1,1,1))</f>
        <v>3862</v>
      </c>
      <c r="BR138">
        <f ca="1">SUM(OFFSET($B138,-($B138-1),MATCH(BR$6,$7:$7,)-1,1,1):OFFSET($B138,0,MATCH(BR$6,$7:$7,)-1,1,1))</f>
        <v>712</v>
      </c>
      <c r="BS138">
        <f ca="1">SUM(OFFSET($B138,-($B138-1),MATCH(BS$6,$7:$7,)-1,1,1):OFFSET($B138,0,MATCH(BS$6,$7:$7,)-1,1,1))</f>
        <v>4018</v>
      </c>
      <c r="BT138">
        <f ca="1">SUM(OFFSET($B138,-($B138-1),MATCH(BT$6,$7:$7,)-1,1,1):OFFSET($B138,0,MATCH(BT$6,$7:$7,)-1,1,1))</f>
        <v>3172</v>
      </c>
      <c r="BU138">
        <f ca="1">SUM(OFFSET($B138,-($B138-1),MATCH(BU$6,$7:$7,)-1,1,1):OFFSET($B138,0,MATCH(BU$6,$7:$7,)-1,1,1))</f>
        <v>2063</v>
      </c>
      <c r="BV138">
        <f ca="1">SUM(OFFSET($B138,-($B138-1),MATCH(BV$6,$7:$7,)-1,1,1):OFFSET($B138,0,MATCH(BV$6,$7:$7,)-1,1,1))</f>
        <v>551</v>
      </c>
      <c r="BW138">
        <f ca="1">SUM(OFFSET($B138,-($B138-1),MATCH(BW$6,$7:$7,)-1,1,1):OFFSET($B138,0,MATCH(BW$6,$7:$7,)-1,1,1))</f>
        <v>5786</v>
      </c>
      <c r="BX138">
        <f ca="1">SUM(OFFSET($B138,-($B138-1),MATCH(BX$6,$7:$7,)-1,1,1):OFFSET($B138,0,MATCH(BX$6,$7:$7,)-1,1,1))</f>
        <v>6721</v>
      </c>
      <c r="BY138">
        <f ca="1">SUM(OFFSET($B138,-($B138-1),MATCH(BY$6,$7:$7,)-1,1,1):OFFSET($B138,0,MATCH(BY$6,$7:$7,)-1,1,1))</f>
        <v>828</v>
      </c>
      <c r="BZ138">
        <f ca="1">SUM(OFFSET($B138,-($B138-1),MATCH(BZ$6,$7:$7,)-1,1,1):OFFSET($B138,0,MATCH(BZ$6,$7:$7,)-1,1,1))</f>
        <v>7549</v>
      </c>
      <c r="CA138">
        <f ca="1">SUM(OFFSET($B138,-($B138-1),MATCH(CA$6,$7:$7,)-1,1,1):OFFSET($B138,0,MATCH(CA$6,$7:$7,)-1,1,1))</f>
        <v>4016</v>
      </c>
      <c r="CB138">
        <f ca="1">SUM(OFFSET($B138,-($B138-1),MATCH(CB$6,$7:$7,)-1,1,1):OFFSET($B138,0,MATCH(CB$6,$7:$7,)-1,1,1))</f>
        <v>164</v>
      </c>
      <c r="CC138">
        <f ca="1">SUM(OFFSET($B138,-($B138-1),MATCH(CC$6,$7:$7,)-1,1,1):OFFSET($B138,0,MATCH(CC$6,$7:$7,)-1,1,1))</f>
        <v>99</v>
      </c>
      <c r="CD138">
        <f ca="1">SUM(OFFSET($B138,-($B138-1),MATCH(CD$6,$7:$7,)-1,1,1):OFFSET($B138,0,MATCH(CD$6,$7:$7,)-1,1,1))</f>
        <v>4279</v>
      </c>
      <c r="CE138">
        <f ca="1">SUM(OFFSET($B138,-($B138-1),MATCH(CE$6,$7:$7,)-1,1,1):OFFSET($B138,0,MATCH(CE$6,$7:$7,)-1,1,1))</f>
        <v>437</v>
      </c>
      <c r="CF138">
        <f ca="1">SUM(OFFSET($B138,-($B138-1),MATCH(CF$6,$7:$7,)-1,1,1):OFFSET($B138,0,MATCH(CF$6,$7:$7,)-1,1,1))</f>
        <v>1302</v>
      </c>
      <c r="CG138">
        <f ca="1">SUM(OFFSET($B138,-($B138-1),MATCH(CG$6,$7:$7,)-1,1,1):OFFSET($B138,0,MATCH(CG$6,$7:$7,)-1,1,1))</f>
        <v>183629</v>
      </c>
      <c r="CH138">
        <f ca="1">SUM(OFFSET($B138,-($B138-1),MATCH(CH$6,$7:$7,)-1,1,1):OFFSET($B138,0,MATCH(CH$6,$7:$7,)-1,1,1))</f>
        <v>1083</v>
      </c>
      <c r="CI138">
        <f ca="1">SUM(OFFSET($B138,-($B138-1),MATCH(CI$6,$7:$7,)-1,1,1):OFFSET($B138,0,MATCH(CI$6,$7:$7,)-1,1,1))</f>
        <v>69678</v>
      </c>
      <c r="CJ138">
        <f>'[2]Tab L Summary'!$B57</f>
        <v>3136</v>
      </c>
      <c r="CK138">
        <f>'[2]Tab L Summary'!$D57</f>
        <v>4416</v>
      </c>
      <c r="CL138">
        <f>'[2]Tab L Summary'!$F57</f>
        <v>8160</v>
      </c>
      <c r="CM138">
        <f>'[2]Tab L Summary'!$H57</f>
        <v>304</v>
      </c>
      <c r="CN138">
        <f>'[2]Tab L Summary'!$J57</f>
        <v>928</v>
      </c>
      <c r="CO138" s="2">
        <f t="shared" si="71"/>
        <v>41264</v>
      </c>
      <c r="CP138" s="2">
        <f t="shared" si="72"/>
        <v>56592</v>
      </c>
      <c r="CQ138" s="2">
        <f t="shared" si="73"/>
        <v>107024</v>
      </c>
      <c r="CR138" s="2">
        <f t="shared" si="74"/>
        <v>2896</v>
      </c>
      <c r="CS138" s="2">
        <f t="shared" si="75"/>
        <v>10768</v>
      </c>
      <c r="CT138">
        <f ca="1">SUM(OFFSET($B138,-($B138-1),MATCH(CT$6,$7:$7,)-1,1,1):OFFSET($B138,0,MATCH(CT$6,$7:$7,)-1,1,1))</f>
        <v>20560</v>
      </c>
      <c r="CU138">
        <f ca="1">SUM(OFFSET($B138,-($B138-1),MATCH(CU$6,$7:$7,)-1,1,1):OFFSET($B138,0,MATCH(CU$6,$7:$7,)-1,1,1))</f>
        <v>40992</v>
      </c>
      <c r="CV138">
        <f ca="1">SUM(OFFSET($B138,-($B138-1),MATCH(CV$6,$7:$7,)-1,1,1):OFFSET($B138,0,MATCH(CV$6,$7:$7,)-1,1,1))</f>
        <v>1264</v>
      </c>
      <c r="CW138">
        <f ca="1">SUM(OFFSET($B138,-($B138-1),MATCH(CW$6,$7:$7,)-1,1,1):OFFSET($B138,0,MATCH(CW$6,$7:$7,)-1,1,1))</f>
        <v>4848</v>
      </c>
      <c r="CX138">
        <f ca="1">SUM(OFFSET($B138,-($B138-1),MATCH(CX$6,$7:$7,)-1,1,1):OFFSET($B138,0,MATCH(CX$6,$7:$7,)-1,1,1))</f>
        <v>248832</v>
      </c>
    </row>
    <row r="139" spans="2:102">
      <c r="B139" s="38">
        <f t="shared" si="83"/>
        <v>7</v>
      </c>
      <c r="C139" s="37">
        <v>42644</v>
      </c>
      <c r="D139" s="156">
        <f>'[2]Summary Passenger'!$B61</f>
        <v>84621</v>
      </c>
      <c r="E139" s="155">
        <f>'[2]Summary Passenger'!$F61</f>
        <v>590</v>
      </c>
      <c r="F139" s="155">
        <f>'[2]Summary Passenger'!$J61</f>
        <v>104786</v>
      </c>
      <c r="G139" s="155">
        <f t="shared" si="76"/>
        <v>893507</v>
      </c>
      <c r="H139" s="155">
        <f t="shared" si="84"/>
        <v>6559</v>
      </c>
      <c r="I139" s="155">
        <f t="shared" si="81"/>
        <v>1124624</v>
      </c>
      <c r="J139" s="155">
        <f ca="1">SUM(OFFSET($B139,-($B139-1),MATCH(J$6,$7:$7,)-1,1,1):OFFSET($B139,0,MATCH(J$6,$7:$7,)-1,1,1))</f>
        <v>3760</v>
      </c>
      <c r="K139" s="155">
        <f ca="1">SUM(OFFSET($B139,-($B139-1),MATCH(K$6,$7:$7,)-1,1,1):OFFSET($B139,0,MATCH(K$6,$7:$7,)-1,1,1))</f>
        <v>647272</v>
      </c>
      <c r="L139" s="155">
        <f ca="1">SUM(OFFSET($B139,-($B139-1),MATCH(L$6,$7:$7,)-1,1,1):OFFSET($B139,0,MATCH(L$6,$7:$7,)-1,1,1))</f>
        <v>6239079</v>
      </c>
      <c r="M139" s="31">
        <f>'[2]Summary Passenger'!$D61</f>
        <v>448794</v>
      </c>
      <c r="N139" s="41">
        <f>'[2]Summary Passenger'!$H61</f>
        <v>6669</v>
      </c>
      <c r="O139" s="41">
        <f>'[2]Summary Passenger'!$L61</f>
        <v>567580</v>
      </c>
      <c r="P139">
        <f t="shared" si="78"/>
        <v>5053409</v>
      </c>
      <c r="Q139">
        <f t="shared" si="79"/>
        <v>79396</v>
      </c>
      <c r="R139">
        <f t="shared" si="80"/>
        <v>6408241</v>
      </c>
      <c r="S139">
        <f ca="1">SUM(OFFSET($B139,-($B139-1),MATCH(S$6,$7:$7,)-1,1,1):OFFSET($B139,0,MATCH(S$6,$7:$7,)-1,1,1))</f>
        <v>45553</v>
      </c>
      <c r="T139">
        <f ca="1">SUM(OFFSET($B139,-($B139-1),MATCH(T$6,$7:$7,)-1,1,1):OFFSET($B139,0,MATCH(T$6,$7:$7,)-1,1,1))</f>
        <v>3817767</v>
      </c>
      <c r="U139">
        <f ca="1">SUM(OFFSET($B139,-($B139-1),MATCH(U$6,$7:$7,)-1,1,1):OFFSET($B139,0,MATCH(U$6,$7:$7,)-1,1,1))</f>
        <v>34864518</v>
      </c>
      <c r="V139" s="31">
        <f>'[2]Tab K Summary'!$B58</f>
        <v>1222</v>
      </c>
      <c r="W139" s="41">
        <f>'[2]Tab K Summary'!$D58</f>
        <v>11874</v>
      </c>
      <c r="X139" s="41">
        <f>'[2]Tab K Summary'!$F58</f>
        <v>1631</v>
      </c>
      <c r="Y139" s="41">
        <f>'[2]Tab K Summary'!$H58</f>
        <v>25009</v>
      </c>
      <c r="Z139" s="41">
        <f>'[2]Tab K Summary'!$J58</f>
        <v>608</v>
      </c>
      <c r="AA139" s="41">
        <f>'[2]Tab K Summary'!$L58</f>
        <v>153</v>
      </c>
      <c r="AB139" s="41">
        <f>'[2]Tab K Summary'!$N58</f>
        <v>1184</v>
      </c>
      <c r="AC139" s="41">
        <f>'[2]Tab K Summary'!$P58</f>
        <v>789</v>
      </c>
      <c r="AD139" s="41">
        <f>'[2]Tab K Summary'!$R58</f>
        <v>362</v>
      </c>
      <c r="AE139" s="41">
        <f>'[2]Tab K Summary'!$T58</f>
        <v>111</v>
      </c>
      <c r="AF139" s="41">
        <f>'[2]Tab K Summary'!$V58</f>
        <v>1262</v>
      </c>
      <c r="AG139" s="41">
        <f>'[2]Tab K Summary'!$X58</f>
        <v>1750</v>
      </c>
      <c r="AH139" s="41">
        <f>'[2]Tab K Summary'!$Z58</f>
        <v>133</v>
      </c>
      <c r="AI139" s="41">
        <f>'[2]Tab K Summary'!$AB58</f>
        <v>1883</v>
      </c>
      <c r="AJ139" s="41">
        <f>'[2]Tab K Summary'!$AD58</f>
        <v>1184</v>
      </c>
      <c r="AK139" s="41">
        <f>'[2]Tab K Summary'!$AF58</f>
        <v>16</v>
      </c>
      <c r="AL139" s="41">
        <f>'[2]Tab K Summary'!$AH58</f>
        <v>0</v>
      </c>
      <c r="AM139" s="41">
        <f>'[2]Tab K Summary'!$AJ58</f>
        <v>1200</v>
      </c>
      <c r="AN139" s="41">
        <f>'[2]Tab K Summary'!$AL58</f>
        <v>17</v>
      </c>
      <c r="AO139" s="41">
        <f>'[2]Tab K Summary'!$AN58</f>
        <v>169</v>
      </c>
      <c r="AP139" s="41">
        <f>'[2]Tab K Summary'!$AP58</f>
        <v>37150</v>
      </c>
      <c r="AQ139" s="41">
        <f>'[2]Tab K Summary'!$AR58</f>
        <v>76</v>
      </c>
      <c r="AR139" s="2">
        <f t="shared" si="85"/>
        <v>12243</v>
      </c>
      <c r="AS139" s="2">
        <f t="shared" si="86"/>
        <v>163601</v>
      </c>
      <c r="AT139" s="2">
        <f t="shared" si="87"/>
        <v>22190</v>
      </c>
      <c r="AU139" s="2">
        <f t="shared" si="88"/>
        <v>226546</v>
      </c>
      <c r="AV139" s="2">
        <f t="shared" si="89"/>
        <v>9920</v>
      </c>
      <c r="AW139" s="2">
        <f t="shared" si="90"/>
        <v>1767</v>
      </c>
      <c r="AX139" s="2">
        <f t="shared" si="91"/>
        <v>11817</v>
      </c>
      <c r="AY139" s="2">
        <f t="shared" si="93"/>
        <v>7435</v>
      </c>
      <c r="AZ139" s="2">
        <f t="shared" si="94"/>
        <v>4475</v>
      </c>
      <c r="BA139" s="2">
        <f t="shared" si="95"/>
        <v>1183</v>
      </c>
      <c r="BB139" s="2">
        <f t="shared" si="96"/>
        <v>13093</v>
      </c>
      <c r="BC139" s="2">
        <f t="shared" si="97"/>
        <v>23943</v>
      </c>
      <c r="BD139" s="2">
        <f t="shared" si="98"/>
        <v>2159</v>
      </c>
      <c r="BE139" s="2">
        <f t="shared" si="99"/>
        <v>26102</v>
      </c>
      <c r="BF139" s="2">
        <f t="shared" si="100"/>
        <v>11733</v>
      </c>
      <c r="BG139" s="2">
        <f t="shared" si="101"/>
        <v>411</v>
      </c>
      <c r="BH139" s="2">
        <f t="shared" si="102"/>
        <v>137</v>
      </c>
      <c r="BI139" s="2">
        <f t="shared" si="103"/>
        <v>12281</v>
      </c>
      <c r="BJ139" s="2">
        <f t="shared" si="104"/>
        <v>1034</v>
      </c>
      <c r="BK139" s="2">
        <f t="shared" si="105"/>
        <v>2872</v>
      </c>
      <c r="BL139" s="2">
        <f t="shared" si="106"/>
        <v>392506</v>
      </c>
      <c r="BM139" s="2">
        <f>SUM(AQ129:AQ139)</f>
        <v>2295</v>
      </c>
      <c r="BN139">
        <f ca="1">SUM(OFFSET($B139,-($B139-1),MATCH(BN$6,$7:$7,)-1,1,1):OFFSET($B139,0,MATCH(BN$6,$7:$7,)-1,1,1))</f>
        <v>80650</v>
      </c>
      <c r="BO139">
        <f ca="1">SUM(OFFSET($B139,-($B139-1),MATCH(BO$6,$7:$7,)-1,1,1):OFFSET($B139,0,MATCH(BO$6,$7:$7,)-1,1,1))</f>
        <v>7923</v>
      </c>
      <c r="BP139">
        <f ca="1">SUM(OFFSET($B139,-($B139-1),MATCH(BP$6,$7:$7,)-1,1,1):OFFSET($B139,0,MATCH(BP$6,$7:$7,)-1,1,1))</f>
        <v>138884</v>
      </c>
      <c r="BQ139">
        <f ca="1">SUM(OFFSET($B139,-($B139-1),MATCH(BQ$6,$7:$7,)-1,1,1):OFFSET($B139,0,MATCH(BQ$6,$7:$7,)-1,1,1))</f>
        <v>4470</v>
      </c>
      <c r="BR139">
        <f ca="1">SUM(OFFSET($B139,-($B139-1),MATCH(BR$6,$7:$7,)-1,1,1):OFFSET($B139,0,MATCH(BR$6,$7:$7,)-1,1,1))</f>
        <v>865</v>
      </c>
      <c r="BS139">
        <f ca="1">SUM(OFFSET($B139,-($B139-1),MATCH(BS$6,$7:$7,)-1,1,1):OFFSET($B139,0,MATCH(BS$6,$7:$7,)-1,1,1))</f>
        <v>5202</v>
      </c>
      <c r="BT139">
        <f ca="1">SUM(OFFSET($B139,-($B139-1),MATCH(BT$6,$7:$7,)-1,1,1):OFFSET($B139,0,MATCH(BT$6,$7:$7,)-1,1,1))</f>
        <v>3961</v>
      </c>
      <c r="BU139">
        <f ca="1">SUM(OFFSET($B139,-($B139-1),MATCH(BU$6,$7:$7,)-1,1,1):OFFSET($B139,0,MATCH(BU$6,$7:$7,)-1,1,1))</f>
        <v>2425</v>
      </c>
      <c r="BV139">
        <f ca="1">SUM(OFFSET($B139,-($B139-1),MATCH(BV$6,$7:$7,)-1,1,1):OFFSET($B139,0,MATCH(BV$6,$7:$7,)-1,1,1))</f>
        <v>662</v>
      </c>
      <c r="BW139">
        <f ca="1">SUM(OFFSET($B139,-($B139-1),MATCH(BW$6,$7:$7,)-1,1,1):OFFSET($B139,0,MATCH(BW$6,$7:$7,)-1,1,1))</f>
        <v>7048</v>
      </c>
      <c r="BX139">
        <f ca="1">SUM(OFFSET($B139,-($B139-1),MATCH(BX$6,$7:$7,)-1,1,1):OFFSET($B139,0,MATCH(BX$6,$7:$7,)-1,1,1))</f>
        <v>8471</v>
      </c>
      <c r="BY139">
        <f ca="1">SUM(OFFSET($B139,-($B139-1),MATCH(BY$6,$7:$7,)-1,1,1):OFFSET($B139,0,MATCH(BY$6,$7:$7,)-1,1,1))</f>
        <v>961</v>
      </c>
      <c r="BZ139">
        <f ca="1">SUM(OFFSET($B139,-($B139-1),MATCH(BZ$6,$7:$7,)-1,1,1):OFFSET($B139,0,MATCH(BZ$6,$7:$7,)-1,1,1))</f>
        <v>9432</v>
      </c>
      <c r="CA139">
        <f ca="1">SUM(OFFSET($B139,-($B139-1),MATCH(CA$6,$7:$7,)-1,1,1):OFFSET($B139,0,MATCH(CA$6,$7:$7,)-1,1,1))</f>
        <v>5200</v>
      </c>
      <c r="CB139">
        <f ca="1">SUM(OFFSET($B139,-($B139-1),MATCH(CB$6,$7:$7,)-1,1,1):OFFSET($B139,0,MATCH(CB$6,$7:$7,)-1,1,1))</f>
        <v>180</v>
      </c>
      <c r="CC139">
        <f ca="1">SUM(OFFSET($B139,-($B139-1),MATCH(CC$6,$7:$7,)-1,1,1):OFFSET($B139,0,MATCH(CC$6,$7:$7,)-1,1,1))</f>
        <v>99</v>
      </c>
      <c r="CD139">
        <f ca="1">SUM(OFFSET($B139,-($B139-1),MATCH(CD$6,$7:$7,)-1,1,1):OFFSET($B139,0,MATCH(CD$6,$7:$7,)-1,1,1))</f>
        <v>5479</v>
      </c>
      <c r="CE139">
        <f ca="1">SUM(OFFSET($B139,-($B139-1),MATCH(CE$6,$7:$7,)-1,1,1):OFFSET($B139,0,MATCH(CE$6,$7:$7,)-1,1,1))</f>
        <v>454</v>
      </c>
      <c r="CF139">
        <f ca="1">SUM(OFFSET($B139,-($B139-1),MATCH(CF$6,$7:$7,)-1,1,1):OFFSET($B139,0,MATCH(CF$6,$7:$7,)-1,1,1))</f>
        <v>1471</v>
      </c>
      <c r="CG139">
        <f ca="1">SUM(OFFSET($B139,-($B139-1),MATCH(CG$6,$7:$7,)-1,1,1):OFFSET($B139,0,MATCH(CG$6,$7:$7,)-1,1,1))</f>
        <v>220779</v>
      </c>
      <c r="CH139">
        <f ca="1">SUM(OFFSET($B139,-($B139-1),MATCH(CH$6,$7:$7,)-1,1,1):OFFSET($B139,0,MATCH(CH$6,$7:$7,)-1,1,1))</f>
        <v>1159</v>
      </c>
      <c r="CI139">
        <f ca="1">SUM(OFFSET($B139,-($B139-1),MATCH(CI$6,$7:$7,)-1,1,1):OFFSET($B139,0,MATCH(CI$6,$7:$7,)-1,1,1))</f>
        <v>81921</v>
      </c>
      <c r="CJ139">
        <f>'[2]Tab L Summary'!$B58</f>
        <v>3968</v>
      </c>
      <c r="CK139">
        <f>'[2]Tab L Summary'!$D58</f>
        <v>4672</v>
      </c>
      <c r="CL139">
        <f>'[2]Tab L Summary'!$F58</f>
        <v>6496</v>
      </c>
      <c r="CM139">
        <f>'[2]Tab L Summary'!$H58</f>
        <v>224</v>
      </c>
      <c r="CN139">
        <f>'[2]Tab L Summary'!$J58</f>
        <v>864</v>
      </c>
      <c r="CO139" s="2">
        <f t="shared" si="71"/>
        <v>41312</v>
      </c>
      <c r="CP139" s="2">
        <f t="shared" si="72"/>
        <v>57344</v>
      </c>
      <c r="CQ139" s="2">
        <f t="shared" si="73"/>
        <v>106128</v>
      </c>
      <c r="CR139" s="2">
        <f t="shared" si="74"/>
        <v>2928</v>
      </c>
      <c r="CS139" s="2">
        <f t="shared" si="75"/>
        <v>10816</v>
      </c>
      <c r="CT139">
        <f ca="1">SUM(OFFSET($B139,-($B139-1),MATCH(CT$6,$7:$7,)-1,1,1):OFFSET($B139,0,MATCH(CT$6,$7:$7,)-1,1,1))</f>
        <v>25232</v>
      </c>
      <c r="CU139">
        <f ca="1">SUM(OFFSET($B139,-($B139-1),MATCH(CU$6,$7:$7,)-1,1,1):OFFSET($B139,0,MATCH(CU$6,$7:$7,)-1,1,1))</f>
        <v>47488</v>
      </c>
      <c r="CV139">
        <f ca="1">SUM(OFFSET($B139,-($B139-1),MATCH(CV$6,$7:$7,)-1,1,1):OFFSET($B139,0,MATCH(CV$6,$7:$7,)-1,1,1))</f>
        <v>1488</v>
      </c>
      <c r="CW139">
        <f ca="1">SUM(OFFSET($B139,-($B139-1),MATCH(CW$6,$7:$7,)-1,1,1):OFFSET($B139,0,MATCH(CW$6,$7:$7,)-1,1,1))</f>
        <v>5712</v>
      </c>
      <c r="CX139">
        <f ca="1">SUM(OFFSET($B139,-($B139-1),MATCH(CX$6,$7:$7,)-1,1,1):OFFSET($B139,0,MATCH(CX$6,$7:$7,)-1,1,1))</f>
        <v>290144</v>
      </c>
    </row>
    <row r="140" spans="2:102">
      <c r="B140" s="38">
        <f t="shared" si="83"/>
        <v>8</v>
      </c>
      <c r="C140" s="37">
        <v>42675</v>
      </c>
      <c r="D140" s="156">
        <f>'[2]Summary Passenger'!$B62</f>
        <v>75428</v>
      </c>
      <c r="E140" s="155">
        <f>'[2]Summary Passenger'!$F62</f>
        <v>544</v>
      </c>
      <c r="F140" s="155">
        <f>'[2]Summary Passenger'!$J62</f>
        <v>97000</v>
      </c>
      <c r="G140" s="155">
        <f t="shared" si="76"/>
        <v>891457</v>
      </c>
      <c r="H140" s="155">
        <f t="shared" si="84"/>
        <v>6578</v>
      </c>
      <c r="I140" s="155">
        <f t="shared" si="81"/>
        <v>1132504</v>
      </c>
      <c r="J140" s="155">
        <f ca="1">SUM(OFFSET($B140,-($B140-1),MATCH(J$6,$7:$7,)-1,1,1):OFFSET($B140,0,MATCH(J$6,$7:$7,)-1,1,1))</f>
        <v>4304</v>
      </c>
      <c r="K140" s="155">
        <f ca="1">SUM(OFFSET($B140,-($B140-1),MATCH(K$6,$7:$7,)-1,1,1):OFFSET($B140,0,MATCH(K$6,$7:$7,)-1,1,1))</f>
        <v>744272</v>
      </c>
      <c r="L140" s="155">
        <f ca="1">SUM(OFFSET($B140,-($B140-1),MATCH(L$6,$7:$7,)-1,1,1):OFFSET($B140,0,MATCH(L$6,$7:$7,)-1,1,1))</f>
        <v>7130536</v>
      </c>
      <c r="M140" s="31">
        <f>'[2]Summary Passenger'!$D62</f>
        <v>425681</v>
      </c>
      <c r="N140" s="41">
        <f>'[2]Summary Passenger'!$H62</f>
        <v>6609</v>
      </c>
      <c r="O140" s="41">
        <f>'[2]Summary Passenger'!$L62</f>
        <v>566651</v>
      </c>
      <c r="P140">
        <f t="shared" si="78"/>
        <v>5048661</v>
      </c>
      <c r="Q140">
        <f t="shared" si="79"/>
        <v>79024</v>
      </c>
      <c r="R140">
        <f t="shared" si="80"/>
        <v>6437077</v>
      </c>
      <c r="S140">
        <f ca="1">SUM(OFFSET($B140,-($B140-1),MATCH(S$6,$7:$7,)-1,1,1):OFFSET($B140,0,MATCH(S$6,$7:$7,)-1,1,1))</f>
        <v>52162</v>
      </c>
      <c r="T140">
        <f ca="1">SUM(OFFSET($B140,-($B140-1),MATCH(T$6,$7:$7,)-1,1,1):OFFSET($B140,0,MATCH(T$6,$7:$7,)-1,1,1))</f>
        <v>4384418</v>
      </c>
      <c r="U140">
        <f ca="1">SUM(OFFSET($B140,-($B140-1),MATCH(U$6,$7:$7,)-1,1,1):OFFSET($B140,0,MATCH(U$6,$7:$7,)-1,1,1))</f>
        <v>39913179</v>
      </c>
      <c r="V140" s="31">
        <f>'[2]Tab K Summary'!$B59</f>
        <v>1328</v>
      </c>
      <c r="W140" s="41">
        <f>'[2]Tab K Summary'!$D59</f>
        <v>13341</v>
      </c>
      <c r="X140" s="41">
        <f>'[2]Tab K Summary'!$F59</f>
        <v>1700</v>
      </c>
      <c r="Y140" s="41">
        <f>'[2]Tab K Summary'!$H59</f>
        <v>20365</v>
      </c>
      <c r="Z140" s="41">
        <f>'[2]Tab K Summary'!$J59</f>
        <v>1103</v>
      </c>
      <c r="AA140" s="41">
        <f>'[2]Tab K Summary'!$L59</f>
        <v>118</v>
      </c>
      <c r="AB140" s="41">
        <f>'[2]Tab K Summary'!$N59</f>
        <v>1170</v>
      </c>
      <c r="AC140" s="41">
        <f>'[2]Tab K Summary'!$P59</f>
        <v>870</v>
      </c>
      <c r="AD140" s="41">
        <f>'[2]Tab K Summary'!$R59</f>
        <v>449</v>
      </c>
      <c r="AE140" s="41">
        <f>'[2]Tab K Summary'!$T59</f>
        <v>115</v>
      </c>
      <c r="AF140" s="41">
        <f>'[2]Tab K Summary'!$V59</f>
        <v>1434</v>
      </c>
      <c r="AG140" s="41">
        <f>'[2]Tab K Summary'!$X59</f>
        <v>1880</v>
      </c>
      <c r="AH140" s="41">
        <f>'[2]Tab K Summary'!$Z59</f>
        <v>325</v>
      </c>
      <c r="AI140" s="41">
        <f>'[2]Tab K Summary'!$AB59</f>
        <v>2205</v>
      </c>
      <c r="AJ140" s="41">
        <f>'[2]Tab K Summary'!$AD59</f>
        <v>1154</v>
      </c>
      <c r="AK140" s="41">
        <f>'[2]Tab K Summary'!$AF59</f>
        <v>64</v>
      </c>
      <c r="AL140" s="41">
        <f>'[2]Tab K Summary'!$AH59</f>
        <v>2</v>
      </c>
      <c r="AM140" s="41">
        <f>'[2]Tab K Summary'!$AJ59</f>
        <v>1220</v>
      </c>
      <c r="AN140" s="41">
        <f>'[2]Tab K Summary'!$AL59</f>
        <v>107</v>
      </c>
      <c r="AO140" s="41">
        <f>'[2]Tab K Summary'!$AN59</f>
        <v>237</v>
      </c>
      <c r="AP140" s="41">
        <f>'[2]Tab K Summary'!$AP59</f>
        <v>33922</v>
      </c>
      <c r="AQ140" s="41">
        <f>'[2]Tab K Summary'!$AR59</f>
        <v>127</v>
      </c>
      <c r="AR140" s="134">
        <f t="shared" si="85"/>
        <v>12596</v>
      </c>
      <c r="AS140" s="2">
        <f t="shared" si="86"/>
        <v>162466</v>
      </c>
      <c r="AT140" s="2">
        <f t="shared" si="87"/>
        <v>21490</v>
      </c>
      <c r="AU140" s="2">
        <f t="shared" si="88"/>
        <v>226833</v>
      </c>
      <c r="AV140" s="2">
        <f t="shared" si="89"/>
        <v>10090</v>
      </c>
      <c r="AW140" s="2">
        <f t="shared" si="90"/>
        <v>1730</v>
      </c>
      <c r="AX140" s="134">
        <f t="shared" si="91"/>
        <v>11855</v>
      </c>
      <c r="AY140" s="2">
        <f t="shared" si="93"/>
        <v>7684</v>
      </c>
      <c r="AZ140" s="2">
        <f t="shared" si="94"/>
        <v>4549</v>
      </c>
      <c r="BA140" s="2">
        <f t="shared" si="95"/>
        <v>1257</v>
      </c>
      <c r="BB140" s="2">
        <f t="shared" si="96"/>
        <v>13490</v>
      </c>
      <c r="BC140" s="2">
        <f t="shared" si="97"/>
        <v>23285</v>
      </c>
      <c r="BD140" s="2">
        <f t="shared" si="98"/>
        <v>2317</v>
      </c>
      <c r="BE140" s="2">
        <f t="shared" si="99"/>
        <v>25602</v>
      </c>
      <c r="BF140" s="2">
        <f t="shared" si="100"/>
        <v>11755</v>
      </c>
      <c r="BG140" s="2">
        <f t="shared" si="101"/>
        <v>426</v>
      </c>
      <c r="BH140" s="2">
        <f t="shared" si="102"/>
        <v>139</v>
      </c>
      <c r="BI140" s="2">
        <f t="shared" si="103"/>
        <v>12320</v>
      </c>
      <c r="BJ140" s="2">
        <f t="shared" si="104"/>
        <v>1051</v>
      </c>
      <c r="BK140" s="2">
        <f t="shared" si="105"/>
        <v>2911</v>
      </c>
      <c r="BL140" s="2">
        <f t="shared" si="106"/>
        <v>391686</v>
      </c>
      <c r="BM140" s="2">
        <f t="shared" si="106"/>
        <v>2422</v>
      </c>
      <c r="BN140">
        <f ca="1">SUM(OFFSET($B140,-($B140-1),MATCH(BN$6,$7:$7,)-1,1,1):OFFSET($B140,0,MATCH(BN$6,$7:$7,)-1,1,1))</f>
        <v>93991</v>
      </c>
      <c r="BO140">
        <f ca="1">SUM(OFFSET($B140,-($B140-1),MATCH(BO$6,$7:$7,)-1,1,1):OFFSET($B140,0,MATCH(BO$6,$7:$7,)-1,1,1))</f>
        <v>9623</v>
      </c>
      <c r="BP140">
        <f ca="1">SUM(OFFSET($B140,-($B140-1),MATCH(BP$6,$7:$7,)-1,1,1):OFFSET($B140,0,MATCH(BP$6,$7:$7,)-1,1,1))</f>
        <v>159249</v>
      </c>
      <c r="BQ140">
        <f ca="1">SUM(OFFSET($B140,-($B140-1),MATCH(BQ$6,$7:$7,)-1,1,1):OFFSET($B140,0,MATCH(BQ$6,$7:$7,)-1,1,1))</f>
        <v>5573</v>
      </c>
      <c r="BR140">
        <f ca="1">SUM(OFFSET($B140,-($B140-1),MATCH(BR$6,$7:$7,)-1,1,1):OFFSET($B140,0,MATCH(BR$6,$7:$7,)-1,1,1))</f>
        <v>983</v>
      </c>
      <c r="BS140">
        <f ca="1">SUM(OFFSET($B140,-($B140-1),MATCH(BS$6,$7:$7,)-1,1,1):OFFSET($B140,0,MATCH(BS$6,$7:$7,)-1,1,1))</f>
        <v>6372</v>
      </c>
      <c r="BT140">
        <f ca="1">SUM(OFFSET($B140,-($B140-1),MATCH(BT$6,$7:$7,)-1,1,1):OFFSET($B140,0,MATCH(BT$6,$7:$7,)-1,1,1))</f>
        <v>4831</v>
      </c>
      <c r="BU140">
        <f ca="1">SUM(OFFSET($B140,-($B140-1),MATCH(BU$6,$7:$7,)-1,1,1):OFFSET($B140,0,MATCH(BU$6,$7:$7,)-1,1,1))</f>
        <v>2874</v>
      </c>
      <c r="BV140">
        <f ca="1">SUM(OFFSET($B140,-($B140-1),MATCH(BV$6,$7:$7,)-1,1,1):OFFSET($B140,0,MATCH(BV$6,$7:$7,)-1,1,1))</f>
        <v>777</v>
      </c>
      <c r="BW140">
        <f ca="1">SUM(OFFSET($B140,-($B140-1),MATCH(BW$6,$7:$7,)-1,1,1):OFFSET($B140,0,MATCH(BW$6,$7:$7,)-1,1,1))</f>
        <v>8482</v>
      </c>
      <c r="BX140">
        <f ca="1">SUM(OFFSET($B140,-($B140-1),MATCH(BX$6,$7:$7,)-1,1,1):OFFSET($B140,0,MATCH(BX$6,$7:$7,)-1,1,1))</f>
        <v>10351</v>
      </c>
      <c r="BY140">
        <f ca="1">SUM(OFFSET($B140,-($B140-1),MATCH(BY$6,$7:$7,)-1,1,1):OFFSET($B140,0,MATCH(BY$6,$7:$7,)-1,1,1))</f>
        <v>1286</v>
      </c>
      <c r="BZ140">
        <f ca="1">SUM(OFFSET($B140,-($B140-1),MATCH(BZ$6,$7:$7,)-1,1,1):OFFSET($B140,0,MATCH(BZ$6,$7:$7,)-1,1,1))</f>
        <v>11637</v>
      </c>
      <c r="CA140">
        <f ca="1">SUM(OFFSET($B140,-($B140-1),MATCH(CA$6,$7:$7,)-1,1,1):OFFSET($B140,0,MATCH(CA$6,$7:$7,)-1,1,1))</f>
        <v>6354</v>
      </c>
      <c r="CB140">
        <f ca="1">SUM(OFFSET($B140,-($B140-1),MATCH(CB$6,$7:$7,)-1,1,1):OFFSET($B140,0,MATCH(CB$6,$7:$7,)-1,1,1))</f>
        <v>244</v>
      </c>
      <c r="CC140">
        <f ca="1">SUM(OFFSET($B140,-($B140-1),MATCH(CC$6,$7:$7,)-1,1,1):OFFSET($B140,0,MATCH(CC$6,$7:$7,)-1,1,1))</f>
        <v>101</v>
      </c>
      <c r="CD140">
        <f ca="1">SUM(OFFSET($B140,-($B140-1),MATCH(CD$6,$7:$7,)-1,1,1):OFFSET($B140,0,MATCH(CD$6,$7:$7,)-1,1,1))</f>
        <v>6699</v>
      </c>
      <c r="CE140">
        <f ca="1">SUM(OFFSET($B140,-($B140-1),MATCH(CE$6,$7:$7,)-1,1,1):OFFSET($B140,0,MATCH(CE$6,$7:$7,)-1,1,1))</f>
        <v>561</v>
      </c>
      <c r="CF140">
        <f ca="1">SUM(OFFSET($B140,-($B140-1),MATCH(CF$6,$7:$7,)-1,1,1):OFFSET($B140,0,MATCH(CF$6,$7:$7,)-1,1,1))</f>
        <v>1708</v>
      </c>
      <c r="CG140">
        <f ca="1">SUM(OFFSET($B140,-($B140-1),MATCH(CG$6,$7:$7,)-1,1,1):OFFSET($B140,0,MATCH(CG$6,$7:$7,)-1,1,1))</f>
        <v>254701</v>
      </c>
      <c r="CH140">
        <f ca="1">SUM(OFFSET($B140,-($B140-1),MATCH(CH$6,$7:$7,)-1,1,1):OFFSET($B140,0,MATCH(CH$6,$7:$7,)-1,1,1))</f>
        <v>1286</v>
      </c>
      <c r="CI140">
        <f ca="1">SUM(OFFSET($B140,-($B140-1),MATCH(CI$6,$7:$7,)-1,1,1):OFFSET($B140,0,MATCH(CI$6,$7:$7,)-1,1,1))</f>
        <v>94517</v>
      </c>
      <c r="CJ140">
        <f>'[2]Tab L Summary'!$B59</f>
        <v>4864</v>
      </c>
      <c r="CK140">
        <f>'[2]Tab L Summary'!$D59</f>
        <v>5104</v>
      </c>
      <c r="CL140">
        <f>'[2]Tab L Summary'!$F59</f>
        <v>7376</v>
      </c>
      <c r="CM140">
        <f>'[2]Tab L Summary'!$H59</f>
        <v>224</v>
      </c>
      <c r="CN140">
        <f>'[2]Tab L Summary'!$J59</f>
        <v>784</v>
      </c>
      <c r="CO140" s="2">
        <f t="shared" si="71"/>
        <v>40752</v>
      </c>
      <c r="CP140" s="2">
        <f t="shared" si="72"/>
        <v>57696</v>
      </c>
      <c r="CQ140" s="2">
        <f t="shared" si="73"/>
        <v>105136</v>
      </c>
      <c r="CR140" s="2">
        <f t="shared" si="74"/>
        <v>2848</v>
      </c>
      <c r="CS140" s="2">
        <f t="shared" si="75"/>
        <v>10768</v>
      </c>
      <c r="CT140">
        <f ca="1">SUM(OFFSET($B140,-($B140-1),MATCH(CT$6,$7:$7,)-1,1,1):OFFSET($B140,0,MATCH(CT$6,$7:$7,)-1,1,1))</f>
        <v>30336</v>
      </c>
      <c r="CU140">
        <f ca="1">SUM(OFFSET($B140,-($B140-1),MATCH(CU$6,$7:$7,)-1,1,1):OFFSET($B140,0,MATCH(CU$6,$7:$7,)-1,1,1))</f>
        <v>54864</v>
      </c>
      <c r="CV140">
        <f ca="1">SUM(OFFSET($B140,-($B140-1),MATCH(CV$6,$7:$7,)-1,1,1):OFFSET($B140,0,MATCH(CV$6,$7:$7,)-1,1,1))</f>
        <v>1712</v>
      </c>
      <c r="CW140">
        <f ca="1">SUM(OFFSET($B140,-($B140-1),MATCH(CW$6,$7:$7,)-1,1,1):OFFSET($B140,0,MATCH(CW$6,$7:$7,)-1,1,1))</f>
        <v>6496</v>
      </c>
      <c r="CX140">
        <f ca="1">SUM(OFFSET($B140,-($B140-1),MATCH(CX$6,$7:$7,)-1,1,1):OFFSET($B140,0,MATCH(CX$6,$7:$7,)-1,1,1))</f>
        <v>330896</v>
      </c>
    </row>
    <row r="141" spans="2:102">
      <c r="B141" s="38">
        <f t="shared" si="83"/>
        <v>9</v>
      </c>
      <c r="C141" s="37">
        <v>42705</v>
      </c>
      <c r="D141" s="156">
        <f>'[2]Summary Passenger'!$B63</f>
        <v>85319</v>
      </c>
      <c r="E141" s="155">
        <f>'[2]Summary Passenger'!$F63</f>
        <v>607</v>
      </c>
      <c r="F141" s="155">
        <f>'[2]Summary Passenger'!$J63</f>
        <v>107856</v>
      </c>
      <c r="G141" s="155">
        <f t="shared" si="76"/>
        <v>892199</v>
      </c>
      <c r="H141" s="155">
        <f t="shared" si="84"/>
        <v>6576</v>
      </c>
      <c r="I141" s="155">
        <f t="shared" si="81"/>
        <v>1136732</v>
      </c>
      <c r="J141" s="155">
        <f ca="1">SUM(OFFSET($B141,-($B141-1),MATCH(J$6,$7:$7,)-1,1,1):OFFSET($B141,0,MATCH(J$6,$7:$7,)-1,1,1))</f>
        <v>4911</v>
      </c>
      <c r="K141" s="155">
        <f ca="1">SUM(OFFSET($B141,-($B141-1),MATCH(K$6,$7:$7,)-1,1,1):OFFSET($B141,0,MATCH(K$6,$7:$7,)-1,1,1))</f>
        <v>852128</v>
      </c>
      <c r="L141" s="155">
        <f ca="1">SUM(OFFSET($B141,-($B141-1),MATCH(L$6,$7:$7,)-1,1,1):OFFSET($B141,0,MATCH(L$6,$7:$7,)-1,1,1))</f>
        <v>8022735</v>
      </c>
      <c r="M141" s="31">
        <f>'[2]Summary Passenger'!$D63</f>
        <v>436184</v>
      </c>
      <c r="N141" s="41">
        <f>'[2]Summary Passenger'!$H63</f>
        <v>6676</v>
      </c>
      <c r="O141" s="41">
        <f>'[2]Summary Passenger'!$L63</f>
        <v>542694</v>
      </c>
      <c r="P141">
        <f t="shared" si="78"/>
        <v>5066291</v>
      </c>
      <c r="Q141">
        <f t="shared" si="79"/>
        <v>78780</v>
      </c>
      <c r="R141">
        <f t="shared" si="80"/>
        <v>6460817</v>
      </c>
      <c r="S141">
        <f ca="1">SUM(OFFSET($B141,-($B141-1),MATCH(S$6,$7:$7,)-1,1,1):OFFSET($B141,0,MATCH(S$6,$7:$7,)-1,1,1))</f>
        <v>58838</v>
      </c>
      <c r="T141">
        <f ca="1">SUM(OFFSET($B141,-($B141-1),MATCH(T$6,$7:$7,)-1,1,1):OFFSET($B141,0,MATCH(T$6,$7:$7,)-1,1,1))</f>
        <v>4927112</v>
      </c>
      <c r="U141">
        <f ca="1">SUM(OFFSET($B141,-($B141-1),MATCH(U$6,$7:$7,)-1,1,1):OFFSET($B141,0,MATCH(U$6,$7:$7,)-1,1,1))</f>
        <v>44979470</v>
      </c>
      <c r="V141" s="31">
        <f>'[2]Tab K Summary'!$B60</f>
        <v>1987</v>
      </c>
      <c r="W141" s="41">
        <f>'[2]Tab K Summary'!$D60</f>
        <v>23901</v>
      </c>
      <c r="X141" s="41">
        <f>'[2]Tab K Summary'!$F60</f>
        <v>3413</v>
      </c>
      <c r="Y141" s="41">
        <f>'[2]Tab K Summary'!$H60</f>
        <v>13273</v>
      </c>
      <c r="Z141" s="41">
        <f>'[2]Tab K Summary'!$J60</f>
        <v>1431</v>
      </c>
      <c r="AA141" s="41">
        <f>'[2]Tab K Summary'!$L60</f>
        <v>281</v>
      </c>
      <c r="AB141" s="41">
        <f>'[2]Tab K Summary'!$N60</f>
        <v>957</v>
      </c>
      <c r="AC141" s="41">
        <f>'[2]Tab K Summary'!$P60</f>
        <v>1407</v>
      </c>
      <c r="AD141" s="41">
        <f>'[2]Tab K Summary'!$R60</f>
        <v>559</v>
      </c>
      <c r="AE141" s="41">
        <f>'[2]Tab K Summary'!$T60</f>
        <v>179</v>
      </c>
      <c r="AF141" s="41">
        <f>'[2]Tab K Summary'!$V60</f>
        <v>2145</v>
      </c>
      <c r="AG141" s="41">
        <f>'[2]Tab K Summary'!$X60</f>
        <v>3624</v>
      </c>
      <c r="AH141" s="41">
        <f>'[2]Tab K Summary'!$Z60</f>
        <v>331</v>
      </c>
      <c r="AI141" s="41">
        <f>'[2]Tab K Summary'!$AB60</f>
        <v>3955</v>
      </c>
      <c r="AJ141" s="41">
        <f>'[2]Tab K Summary'!$AD60</f>
        <v>956</v>
      </c>
      <c r="AK141" s="41">
        <f>'[2]Tab K Summary'!$AF60</f>
        <v>17</v>
      </c>
      <c r="AL141" s="41">
        <f>'[2]Tab K Summary'!$AH60</f>
        <v>17</v>
      </c>
      <c r="AM141" s="41">
        <f>'[2]Tab K Summary'!$AJ60</f>
        <v>990</v>
      </c>
      <c r="AN141" s="41">
        <f>'[2]Tab K Summary'!$AL60</f>
        <v>183</v>
      </c>
      <c r="AO141" s="41">
        <f>'[2]Tab K Summary'!$AN60</f>
        <v>461</v>
      </c>
      <c r="AP141" s="41">
        <f>'[2]Tab K Summary'!$AP60</f>
        <v>37509</v>
      </c>
      <c r="AQ141" s="41">
        <f>'[2]Tab K Summary'!$AR60</f>
        <v>261</v>
      </c>
      <c r="AR141" s="2">
        <f t="shared" si="85"/>
        <v>13077</v>
      </c>
      <c r="AS141" s="2">
        <f t="shared" si="86"/>
        <v>163283</v>
      </c>
      <c r="AT141" s="2">
        <f t="shared" si="87"/>
        <v>21379</v>
      </c>
      <c r="AU141" s="2">
        <f t="shared" si="88"/>
        <v>225774</v>
      </c>
      <c r="AV141" s="2">
        <f t="shared" si="89"/>
        <v>9939</v>
      </c>
      <c r="AW141" s="2">
        <f t="shared" si="90"/>
        <v>1746</v>
      </c>
      <c r="AX141" s="2">
        <f t="shared" si="91"/>
        <v>11571</v>
      </c>
      <c r="AY141" s="2">
        <f t="shared" si="93"/>
        <v>8147</v>
      </c>
      <c r="AZ141" s="2">
        <f t="shared" si="94"/>
        <v>4484</v>
      </c>
      <c r="BA141" s="2">
        <f t="shared" si="95"/>
        <v>1332</v>
      </c>
      <c r="BB141" s="2">
        <f t="shared" si="96"/>
        <v>13963</v>
      </c>
      <c r="BC141" s="2">
        <f t="shared" si="97"/>
        <v>23030</v>
      </c>
      <c r="BD141" s="2">
        <f t="shared" si="98"/>
        <v>2348</v>
      </c>
      <c r="BE141" s="2">
        <f t="shared" si="99"/>
        <v>25378</v>
      </c>
      <c r="BF141" s="2">
        <f t="shared" si="100"/>
        <v>11486</v>
      </c>
      <c r="BG141" s="2">
        <f t="shared" si="101"/>
        <v>392</v>
      </c>
      <c r="BH141" s="2">
        <f t="shared" si="102"/>
        <v>139</v>
      </c>
      <c r="BI141" s="2">
        <f t="shared" si="103"/>
        <v>12017</v>
      </c>
      <c r="BJ141" s="2">
        <f t="shared" si="104"/>
        <v>1074</v>
      </c>
      <c r="BK141" s="2">
        <f t="shared" si="105"/>
        <v>2939</v>
      </c>
      <c r="BL141" s="2">
        <f t="shared" si="106"/>
        <v>391398</v>
      </c>
      <c r="BM141" s="2">
        <f t="shared" si="106"/>
        <v>2253</v>
      </c>
      <c r="BN141">
        <f ca="1">SUM(OFFSET($B141,-($B141-1),MATCH(BN$6,$7:$7,)-1,1,1):OFFSET($B141,0,MATCH(BN$6,$7:$7,)-1,1,1))</f>
        <v>117892</v>
      </c>
      <c r="BO141">
        <f ca="1">SUM(OFFSET($B141,-($B141-1),MATCH(BO$6,$7:$7,)-1,1,1):OFFSET($B141,0,MATCH(BO$6,$7:$7,)-1,1,1))</f>
        <v>13036</v>
      </c>
      <c r="BP141">
        <f ca="1">SUM(OFFSET($B141,-($B141-1),MATCH(BP$6,$7:$7,)-1,1,1):OFFSET($B141,0,MATCH(BP$6,$7:$7,)-1,1,1))</f>
        <v>172522</v>
      </c>
      <c r="BQ141">
        <f ca="1">SUM(OFFSET($B141,-($B141-1),MATCH(BQ$6,$7:$7,)-1,1,1):OFFSET($B141,0,MATCH(BQ$6,$7:$7,)-1,1,1))</f>
        <v>7004</v>
      </c>
      <c r="BR141">
        <f ca="1">SUM(OFFSET($B141,-($B141-1),MATCH(BR$6,$7:$7,)-1,1,1):OFFSET($B141,0,MATCH(BR$6,$7:$7,)-1,1,1))</f>
        <v>1264</v>
      </c>
      <c r="BS141">
        <f ca="1">SUM(OFFSET($B141,-($B141-1),MATCH(BS$6,$7:$7,)-1,1,1):OFFSET($B141,0,MATCH(BS$6,$7:$7,)-1,1,1))</f>
        <v>7329</v>
      </c>
      <c r="BT141">
        <f ca="1">SUM(OFFSET($B141,-($B141-1),MATCH(BT$6,$7:$7,)-1,1,1):OFFSET($B141,0,MATCH(BT$6,$7:$7,)-1,1,1))</f>
        <v>6238</v>
      </c>
      <c r="BU141">
        <f ca="1">SUM(OFFSET($B141,-($B141-1),MATCH(BU$6,$7:$7,)-1,1,1):OFFSET($B141,0,MATCH(BU$6,$7:$7,)-1,1,1))</f>
        <v>3433</v>
      </c>
      <c r="BV141">
        <f ca="1">SUM(OFFSET($B141,-($B141-1),MATCH(BV$6,$7:$7,)-1,1,1):OFFSET($B141,0,MATCH(BV$6,$7:$7,)-1,1,1))</f>
        <v>956</v>
      </c>
      <c r="BW141">
        <f ca="1">SUM(OFFSET($B141,-($B141-1),MATCH(BW$6,$7:$7,)-1,1,1):OFFSET($B141,0,MATCH(BW$6,$7:$7,)-1,1,1))</f>
        <v>10627</v>
      </c>
      <c r="BX141">
        <f ca="1">SUM(OFFSET($B141,-($B141-1),MATCH(BX$6,$7:$7,)-1,1,1):OFFSET($B141,0,MATCH(BX$6,$7:$7,)-1,1,1))</f>
        <v>13975</v>
      </c>
      <c r="BY141">
        <f ca="1">SUM(OFFSET($B141,-($B141-1),MATCH(BY$6,$7:$7,)-1,1,1):OFFSET($B141,0,MATCH(BY$6,$7:$7,)-1,1,1))</f>
        <v>1617</v>
      </c>
      <c r="BZ141">
        <f ca="1">SUM(OFFSET($B141,-($B141-1),MATCH(BZ$6,$7:$7,)-1,1,1):OFFSET($B141,0,MATCH(BZ$6,$7:$7,)-1,1,1))</f>
        <v>15592</v>
      </c>
      <c r="CA141">
        <f ca="1">SUM(OFFSET($B141,-($B141-1),MATCH(CA$6,$7:$7,)-1,1,1):OFFSET($B141,0,MATCH(CA$6,$7:$7,)-1,1,1))</f>
        <v>7310</v>
      </c>
      <c r="CB141">
        <f ca="1">SUM(OFFSET($B141,-($B141-1),MATCH(CB$6,$7:$7,)-1,1,1):OFFSET($B141,0,MATCH(CB$6,$7:$7,)-1,1,1))</f>
        <v>261</v>
      </c>
      <c r="CC141">
        <f ca="1">SUM(OFFSET($B141,-($B141-1),MATCH(CC$6,$7:$7,)-1,1,1):OFFSET($B141,0,MATCH(CC$6,$7:$7,)-1,1,1))</f>
        <v>118</v>
      </c>
      <c r="CD141">
        <f ca="1">SUM(OFFSET($B141,-($B141-1),MATCH(CD$6,$7:$7,)-1,1,1):OFFSET($B141,0,MATCH(CD$6,$7:$7,)-1,1,1))</f>
        <v>7689</v>
      </c>
      <c r="CE141">
        <f ca="1">SUM(OFFSET($B141,-($B141-1),MATCH(CE$6,$7:$7,)-1,1,1):OFFSET($B141,0,MATCH(CE$6,$7:$7,)-1,1,1))</f>
        <v>744</v>
      </c>
      <c r="CF141">
        <f ca="1">SUM(OFFSET($B141,-($B141-1),MATCH(CF$6,$7:$7,)-1,1,1):OFFSET($B141,0,MATCH(CF$6,$7:$7,)-1,1,1))</f>
        <v>2169</v>
      </c>
      <c r="CG141">
        <f ca="1">SUM(OFFSET($B141,-($B141-1),MATCH(CG$6,$7:$7,)-1,1,1):OFFSET($B141,0,MATCH(CG$6,$7:$7,)-1,1,1))</f>
        <v>292210</v>
      </c>
      <c r="CH141">
        <f ca="1">SUM(OFFSET($B141,-($B141-1),MATCH(CH$6,$7:$7,)-1,1,1):OFFSET($B141,0,MATCH(CH$6,$7:$7,)-1,1,1))</f>
        <v>1547</v>
      </c>
      <c r="CI141">
        <f ca="1">SUM(OFFSET($B141,-($B141-1),MATCH(CI$6,$7:$7,)-1,1,1):OFFSET($B141,0,MATCH(CI$6,$7:$7,)-1,1,1))</f>
        <v>107594</v>
      </c>
      <c r="CJ141">
        <f>'[2]Tab L Summary'!$B60</f>
        <v>2352</v>
      </c>
      <c r="CK141">
        <f>'[2]Tab L Summary'!$D60</f>
        <v>8848</v>
      </c>
      <c r="CL141">
        <f>'[2]Tab L Summary'!$F60</f>
        <v>19328</v>
      </c>
      <c r="CM141">
        <f>'[2]Tab L Summary'!$H60</f>
        <v>144</v>
      </c>
      <c r="CN141">
        <f>'[2]Tab L Summary'!$J60</f>
        <v>1136</v>
      </c>
      <c r="CO141" s="2">
        <f t="shared" si="71"/>
        <v>40720</v>
      </c>
      <c r="CP141" s="2">
        <f t="shared" si="72"/>
        <v>57952</v>
      </c>
      <c r="CQ141" s="2">
        <f t="shared" si="73"/>
        <v>105456</v>
      </c>
      <c r="CR141" s="2">
        <f t="shared" si="74"/>
        <v>2800</v>
      </c>
      <c r="CS141" s="2">
        <f t="shared" si="75"/>
        <v>10768</v>
      </c>
      <c r="CT141">
        <f ca="1">SUM(OFFSET($B141,-($B141-1),MATCH(CT$6,$7:$7,)-1,1,1):OFFSET($B141,0,MATCH(CT$6,$7:$7,)-1,1,1))</f>
        <v>39184</v>
      </c>
      <c r="CU141">
        <f ca="1">SUM(OFFSET($B141,-($B141-1),MATCH(CU$6,$7:$7,)-1,1,1):OFFSET($B141,0,MATCH(CU$6,$7:$7,)-1,1,1))</f>
        <v>74192</v>
      </c>
      <c r="CV141">
        <f ca="1">SUM(OFFSET($B141,-($B141-1),MATCH(CV$6,$7:$7,)-1,1,1):OFFSET($B141,0,MATCH(CV$6,$7:$7,)-1,1,1))</f>
        <v>1856</v>
      </c>
      <c r="CW141">
        <f ca="1">SUM(OFFSET($B141,-($B141-1),MATCH(CW$6,$7:$7,)-1,1,1):OFFSET($B141,0,MATCH(CW$6,$7:$7,)-1,1,1))</f>
        <v>7632</v>
      </c>
      <c r="CX141">
        <f ca="1">SUM(OFFSET($B141,-($B141-1),MATCH(CX$6,$7:$7,)-1,1,1):OFFSET($B141,0,MATCH(CX$6,$7:$7,)-1,1,1))</f>
        <v>371616</v>
      </c>
    </row>
    <row r="142" spans="2:102" s="139" customFormat="1">
      <c r="B142" s="136">
        <f t="shared" si="83"/>
        <v>10</v>
      </c>
      <c r="C142" s="137">
        <v>42736</v>
      </c>
      <c r="D142" s="160">
        <f>'[3]Data Summary'!$E17</f>
        <v>85763</v>
      </c>
      <c r="E142" s="161">
        <f>'[3]Data Summary'!$I17</f>
        <v>598</v>
      </c>
      <c r="F142" s="161">
        <f>'[3]Data Summary'!$M17</f>
        <v>106828</v>
      </c>
      <c r="G142" s="161">
        <f t="shared" si="76"/>
        <v>891627</v>
      </c>
      <c r="H142" s="161">
        <f t="shared" si="84"/>
        <v>6568</v>
      </c>
      <c r="I142" s="161">
        <f t="shared" si="81"/>
        <v>1139828</v>
      </c>
      <c r="J142" s="161">
        <f ca="1">SUM(OFFSET($B142,-($B142-1),MATCH(J$6,$7:$7,)-1,1,1):OFFSET($B142,0,MATCH(J$6,$7:$7,)-1,1,1))</f>
        <v>5509</v>
      </c>
      <c r="K142" s="161">
        <f ca="1">SUM(OFFSET($B142,-($B142-1),MATCH(K$6,$7:$7,)-1,1,1):OFFSET($B142,0,MATCH(K$6,$7:$7,)-1,1,1))</f>
        <v>958956</v>
      </c>
      <c r="L142" s="161">
        <f ca="1">SUM(OFFSET($B142,-($B142-1),MATCH(L$6,$7:$7,)-1,1,1):OFFSET($B142,0,MATCH(L$6,$7:$7,)-1,1,1))</f>
        <v>8914362</v>
      </c>
      <c r="M142" s="135">
        <f>'[3]Data Summary'!$C17</f>
        <v>361441</v>
      </c>
      <c r="N142" s="138">
        <f>'[3]Data Summary'!$G17</f>
        <v>5817</v>
      </c>
      <c r="O142" s="138">
        <f>'[3]Data Summary'!$K17</f>
        <v>466683</v>
      </c>
      <c r="P142" s="139">
        <f t="shared" si="78"/>
        <v>5082752</v>
      </c>
      <c r="Q142" s="139">
        <f t="shared" si="79"/>
        <v>78880</v>
      </c>
      <c r="R142" s="139">
        <f t="shared" si="80"/>
        <v>6497693</v>
      </c>
      <c r="S142" s="139">
        <f ca="1">SUM(OFFSET($B142,-($B142-1),MATCH(S$6,$7:$7,)-1,1,1):OFFSET($B142,0,MATCH(S$6,$7:$7,)-1,1,1))</f>
        <v>64655</v>
      </c>
      <c r="T142" s="139">
        <f ca="1">SUM(OFFSET($B142,-($B142-1),MATCH(T$6,$7:$7,)-1,1,1):OFFSET($B142,0,MATCH(T$6,$7:$7,)-1,1,1))</f>
        <v>5393795</v>
      </c>
      <c r="U142" s="139">
        <f ca="1">SUM(OFFSET($B142,-($B142-1),MATCH(U$6,$7:$7,)-1,1,1):OFFSET($B142,0,MATCH(U$6,$7:$7,)-1,1,1))</f>
        <v>50062222</v>
      </c>
      <c r="V142" s="135">
        <f>'[3]Tab K Summary'!$B61</f>
        <v>1170</v>
      </c>
      <c r="W142" s="138">
        <f>'[3]Tab K Summary'!$D61</f>
        <v>13831</v>
      </c>
      <c r="X142" s="138">
        <f>'[3]Tab K Summary'!$F61</f>
        <v>3189</v>
      </c>
      <c r="Y142" s="138">
        <f>'[3]Tab K Summary'!$H61</f>
        <v>21791</v>
      </c>
      <c r="Z142" s="138">
        <f>'[3]Tab K Summary'!$J61</f>
        <v>1115</v>
      </c>
      <c r="AA142" s="138">
        <f>'[3]Tab K Summary'!$L61</f>
        <v>231</v>
      </c>
      <c r="AB142" s="138">
        <f>'[3]Tab K Summary'!$N61</f>
        <v>1074</v>
      </c>
      <c r="AC142" s="138">
        <f>'[3]Tab K Summary'!$P61</f>
        <v>472</v>
      </c>
      <c r="AD142" s="138">
        <f>'[3]Tab K Summary'!$R61</f>
        <v>676</v>
      </c>
      <c r="AE142" s="138">
        <f>'[3]Tab K Summary'!$T61</f>
        <v>74</v>
      </c>
      <c r="AF142" s="138">
        <f>'[3]Tab K Summary'!$V61</f>
        <v>1222</v>
      </c>
      <c r="AG142" s="138">
        <f>'[3]Tab K Summary'!$X61</f>
        <v>3455</v>
      </c>
      <c r="AH142" s="138">
        <f>'[3]Tab K Summary'!$Z61</f>
        <v>294</v>
      </c>
      <c r="AI142" s="138">
        <f>'[3]Tab K Summary'!$AB61</f>
        <v>3749</v>
      </c>
      <c r="AJ142" s="138">
        <f>'[3]Tab K Summary'!$AD61</f>
        <v>1026</v>
      </c>
      <c r="AK142" s="138">
        <f>'[3]Tab K Summary'!$AF61</f>
        <v>96</v>
      </c>
      <c r="AL142" s="138">
        <f>'[3]Tab K Summary'!$AH61</f>
        <v>0</v>
      </c>
      <c r="AM142" s="138">
        <f>'[3]Tab K Summary'!$AJ61</f>
        <v>1138</v>
      </c>
      <c r="AN142" s="138">
        <f>'[3]Tab K Summary'!$AL61</f>
        <v>24</v>
      </c>
      <c r="AO142" s="138">
        <f>'[3]Tab K Summary'!$AN61</f>
        <v>219</v>
      </c>
      <c r="AP142" s="138">
        <f>'[3]Tab K Summary'!$AP61</f>
        <v>35879</v>
      </c>
      <c r="AQ142" s="138">
        <f>'[3]Tab K Summary'!$AR61</f>
        <v>0</v>
      </c>
      <c r="AR142" s="140">
        <f t="shared" si="85"/>
        <v>13393</v>
      </c>
      <c r="AS142" s="140">
        <f t="shared" si="86"/>
        <v>163487</v>
      </c>
      <c r="AT142" s="140">
        <f t="shared" si="87"/>
        <v>21534</v>
      </c>
      <c r="AU142" s="140">
        <f t="shared" si="88"/>
        <v>224097</v>
      </c>
      <c r="AV142" s="140">
        <f t="shared" si="89"/>
        <v>10083</v>
      </c>
      <c r="AW142" s="140">
        <f t="shared" si="90"/>
        <v>1798</v>
      </c>
      <c r="AX142" s="140">
        <f t="shared" si="91"/>
        <v>11437</v>
      </c>
      <c r="AY142" s="140">
        <f t="shared" si="93"/>
        <v>8192</v>
      </c>
      <c r="AZ142" s="140">
        <f t="shared" si="94"/>
        <v>4822</v>
      </c>
      <c r="BA142" s="140">
        <f t="shared" si="95"/>
        <v>1241</v>
      </c>
      <c r="BB142" s="140">
        <f t="shared" si="96"/>
        <v>14255</v>
      </c>
      <c r="BC142" s="140">
        <f t="shared" si="97"/>
        <v>23172</v>
      </c>
      <c r="BD142" s="140">
        <f t="shared" si="98"/>
        <v>2399</v>
      </c>
      <c r="BE142" s="140">
        <f t="shared" si="99"/>
        <v>25571</v>
      </c>
      <c r="BF142" s="140">
        <f t="shared" si="100"/>
        <v>11336</v>
      </c>
      <c r="BG142" s="140">
        <f t="shared" si="101"/>
        <v>408</v>
      </c>
      <c r="BH142" s="140">
        <f t="shared" si="102"/>
        <v>139</v>
      </c>
      <c r="BI142" s="140">
        <f t="shared" si="103"/>
        <v>11899</v>
      </c>
      <c r="BJ142" s="140">
        <f t="shared" si="104"/>
        <v>1015</v>
      </c>
      <c r="BK142" s="140">
        <f t="shared" si="105"/>
        <v>2951</v>
      </c>
      <c r="BL142" s="140">
        <f t="shared" si="106"/>
        <v>389968</v>
      </c>
      <c r="BM142" s="140">
        <f t="shared" si="106"/>
        <v>2053</v>
      </c>
      <c r="BN142" s="139">
        <f ca="1">SUM(OFFSET($B142,-($B142-1),MATCH(BN$6,$7:$7,)-1,1,1):OFFSET($B142,0,MATCH(BN$6,$7:$7,)-1,1,1))</f>
        <v>131723</v>
      </c>
      <c r="BO142" s="139">
        <f ca="1">SUM(OFFSET($B142,-($B142-1),MATCH(BO$6,$7:$7,)-1,1,1):OFFSET($B142,0,MATCH(BO$6,$7:$7,)-1,1,1))</f>
        <v>16225</v>
      </c>
      <c r="BP142" s="139">
        <f ca="1">SUM(OFFSET($B142,-($B142-1),MATCH(BP$6,$7:$7,)-1,1,1):OFFSET($B142,0,MATCH(BP$6,$7:$7,)-1,1,1))</f>
        <v>194313</v>
      </c>
      <c r="BQ142" s="139">
        <f ca="1">SUM(OFFSET($B142,-($B142-1),MATCH(BQ$6,$7:$7,)-1,1,1):OFFSET($B142,0,MATCH(BQ$6,$7:$7,)-1,1,1))</f>
        <v>8119</v>
      </c>
      <c r="BR142" s="139">
        <f ca="1">SUM(OFFSET($B142,-($B142-1),MATCH(BR$6,$7:$7,)-1,1,1):OFFSET($B142,0,MATCH(BR$6,$7:$7,)-1,1,1))</f>
        <v>1495</v>
      </c>
      <c r="BS142" s="139">
        <f ca="1">SUM(OFFSET($B142,-($B142-1),MATCH(BS$6,$7:$7,)-1,1,1):OFFSET($B142,0,MATCH(BS$6,$7:$7,)-1,1,1))</f>
        <v>8403</v>
      </c>
      <c r="BT142" s="139">
        <f ca="1">SUM(OFFSET($B142,-($B142-1),MATCH(BT$6,$7:$7,)-1,1,1):OFFSET($B142,0,MATCH(BT$6,$7:$7,)-1,1,1))</f>
        <v>6710</v>
      </c>
      <c r="BU142" s="139">
        <f ca="1">SUM(OFFSET($B142,-($B142-1),MATCH(BU$6,$7:$7,)-1,1,1):OFFSET($B142,0,MATCH(BU$6,$7:$7,)-1,1,1))</f>
        <v>4109</v>
      </c>
      <c r="BV142" s="139">
        <f ca="1">SUM(OFFSET($B142,-($B142-1),MATCH(BV$6,$7:$7,)-1,1,1):OFFSET($B142,0,MATCH(BV$6,$7:$7,)-1,1,1))</f>
        <v>1030</v>
      </c>
      <c r="BW142" s="139">
        <f ca="1">SUM(OFFSET($B142,-($B142-1),MATCH(BW$6,$7:$7,)-1,1,1):OFFSET($B142,0,MATCH(BW$6,$7:$7,)-1,1,1))</f>
        <v>11849</v>
      </c>
      <c r="BX142" s="139">
        <f ca="1">SUM(OFFSET($B142,-($B142-1),MATCH(BX$6,$7:$7,)-1,1,1):OFFSET($B142,0,MATCH(BX$6,$7:$7,)-1,1,1))</f>
        <v>17430</v>
      </c>
      <c r="BY142" s="139">
        <f ca="1">SUM(OFFSET($B142,-($B142-1),MATCH(BY$6,$7:$7,)-1,1,1):OFFSET($B142,0,MATCH(BY$6,$7:$7,)-1,1,1))</f>
        <v>1911</v>
      </c>
      <c r="BZ142" s="139">
        <f ca="1">SUM(OFFSET($B142,-($B142-1),MATCH(BZ$6,$7:$7,)-1,1,1):OFFSET($B142,0,MATCH(BZ$6,$7:$7,)-1,1,1))</f>
        <v>19341</v>
      </c>
      <c r="CA142" s="139">
        <f ca="1">SUM(OFFSET($B142,-($B142-1),MATCH(CA$6,$7:$7,)-1,1,1):OFFSET($B142,0,MATCH(CA$6,$7:$7,)-1,1,1))</f>
        <v>8336</v>
      </c>
      <c r="CB142" s="139">
        <f ca="1">SUM(OFFSET($B142,-($B142-1),MATCH(CB$6,$7:$7,)-1,1,1):OFFSET($B142,0,MATCH(CB$6,$7:$7,)-1,1,1))</f>
        <v>357</v>
      </c>
      <c r="CC142" s="139">
        <f ca="1">SUM(OFFSET($B142,-($B142-1),MATCH(CC$6,$7:$7,)-1,1,1):OFFSET($B142,0,MATCH(CC$6,$7:$7,)-1,1,1))</f>
        <v>118</v>
      </c>
      <c r="CD142" s="139">
        <f ca="1">SUM(OFFSET($B142,-($B142-1),MATCH(CD$6,$7:$7,)-1,1,1):OFFSET($B142,0,MATCH(CD$6,$7:$7,)-1,1,1))</f>
        <v>8827</v>
      </c>
      <c r="CE142" s="139">
        <f ca="1">SUM(OFFSET($B142,-($B142-1),MATCH(CE$6,$7:$7,)-1,1,1):OFFSET($B142,0,MATCH(CE$6,$7:$7,)-1,1,1))</f>
        <v>768</v>
      </c>
      <c r="CF142" s="139">
        <f ca="1">SUM(OFFSET($B142,-($B142-1),MATCH(CF$6,$7:$7,)-1,1,1):OFFSET($B142,0,MATCH(CF$6,$7:$7,)-1,1,1))</f>
        <v>2388</v>
      </c>
      <c r="CG142" s="139">
        <f ca="1">SUM(OFFSET($B142,-($B142-1),MATCH(CG$6,$7:$7,)-1,1,1):OFFSET($B142,0,MATCH(CG$6,$7:$7,)-1,1,1))</f>
        <v>328089</v>
      </c>
      <c r="CH142" s="139">
        <f ca="1">SUM(OFFSET($B142,-($B142-1),MATCH(CH$6,$7:$7,)-1,1,1):OFFSET($B142,0,MATCH(CH$6,$7:$7,)-1,1,1))</f>
        <v>1547</v>
      </c>
      <c r="CI142" s="139">
        <f ca="1">SUM(OFFSET($B142,-($B142-1),MATCH(CI$6,$7:$7,)-1,1,1):OFFSET($B142,0,MATCH(CI$6,$7:$7,)-1,1,1))</f>
        <v>120987</v>
      </c>
      <c r="CJ142" s="138">
        <f>'[3]Tab L Summary'!$B61</f>
        <v>4144</v>
      </c>
      <c r="CK142" s="139">
        <f>'[3]Tab L Summary'!$D61</f>
        <v>6400</v>
      </c>
      <c r="CL142" s="138">
        <f>'[3]Tab L Summary'!$F61</f>
        <v>9904</v>
      </c>
      <c r="CM142" s="139" t="e">
        <f>'[3]Tab L Summary'!$H61</f>
        <v>#N/A</v>
      </c>
      <c r="CN142" s="138">
        <f>'[3]Tab L Summary'!$J61</f>
        <v>992</v>
      </c>
      <c r="CO142" s="140">
        <f t="shared" si="71"/>
        <v>42944</v>
      </c>
      <c r="CP142" s="140">
        <f t="shared" si="72"/>
        <v>58240</v>
      </c>
      <c r="CQ142" s="140">
        <f t="shared" si="73"/>
        <v>105328</v>
      </c>
      <c r="CR142" s="140" t="e">
        <f t="shared" si="74"/>
        <v>#N/A</v>
      </c>
      <c r="CS142" s="140">
        <f t="shared" si="75"/>
        <v>10736</v>
      </c>
      <c r="CT142" s="139">
        <f ca="1">SUM(OFFSET($B142,-($B142-1),MATCH(CT$6,$7:$7,)-1,1,1):OFFSET($B142,0,MATCH(CT$6,$7:$7,)-1,1,1))</f>
        <v>45584</v>
      </c>
      <c r="CU142" s="139">
        <f ca="1">SUM(OFFSET($B142,-($B142-1),MATCH(CU$6,$7:$7,)-1,1,1):OFFSET($B142,0,MATCH(CU$6,$7:$7,)-1,1,1))</f>
        <v>84096</v>
      </c>
      <c r="CV142" s="139" t="e">
        <f ca="1">SUM(OFFSET($B142,-($B142-1),MATCH(CV$6,$7:$7,)-1,1,1):OFFSET($B142,0,MATCH(CV$6,$7:$7,)-1,1,1))</f>
        <v>#N/A</v>
      </c>
      <c r="CW142" s="139">
        <f ca="1">SUM(OFFSET($B142,-($B142-1),MATCH(CW$6,$7:$7,)-1,1,1):OFFSET($B142,0,MATCH(CW$6,$7:$7,)-1,1,1))</f>
        <v>8624</v>
      </c>
      <c r="CX142" s="139">
        <f ca="1">SUM(OFFSET($B142,-($B142-1),MATCH(CX$6,$7:$7,)-1,1,1):OFFSET($B142,0,MATCH(CX$6,$7:$7,)-1,1,1))</f>
        <v>414560</v>
      </c>
    </row>
    <row r="143" spans="2:102">
      <c r="B143" s="38">
        <f t="shared" si="83"/>
        <v>11</v>
      </c>
      <c r="C143" s="37">
        <v>42767</v>
      </c>
      <c r="D143" s="153">
        <f>'[3]Data Summary'!$E18</f>
        <v>71567</v>
      </c>
      <c r="E143" s="154">
        <f>'[3]Data Summary'!$I18</f>
        <v>502</v>
      </c>
      <c r="F143" s="154">
        <f>'[3]Data Summary'!$M18</f>
        <v>89832</v>
      </c>
      <c r="G143" s="155">
        <f t="shared" si="76"/>
        <v>890802</v>
      </c>
      <c r="H143" s="155">
        <f t="shared" si="84"/>
        <v>6549</v>
      </c>
      <c r="I143" s="155">
        <f t="shared" si="81"/>
        <v>1140752</v>
      </c>
      <c r="J143" s="155">
        <f ca="1">SUM(OFFSET($B143,-($B143-1),MATCH(J$6,$7:$7,)-1,1,1):OFFSET($B143,0,MATCH(J$6,$7:$7,)-1,1,1))</f>
        <v>6011</v>
      </c>
      <c r="K143" s="155">
        <f ca="1">SUM(OFFSET($B143,-($B143-1),MATCH(K$6,$7:$7,)-1,1,1):OFFSET($B143,0,MATCH(K$6,$7:$7,)-1,1,1))</f>
        <v>1048788</v>
      </c>
      <c r="L143" s="155">
        <f ca="1">SUM(OFFSET($B143,-($B143-1),MATCH(L$6,$7:$7,)-1,1,1):OFFSET($B143,0,MATCH(L$6,$7:$7,)-1,1,1))</f>
        <v>9805164</v>
      </c>
      <c r="M143" s="31">
        <f>'[3]Data Summary'!$C18</f>
        <v>418354</v>
      </c>
      <c r="N143" s="41">
        <f>'[3]Data Summary'!$G18</f>
        <v>6248</v>
      </c>
      <c r="O143" s="41">
        <f>'[3]Data Summary'!$K18</f>
        <v>522040</v>
      </c>
      <c r="P143">
        <f t="shared" si="78"/>
        <v>5063578</v>
      </c>
      <c r="Q143">
        <f t="shared" si="79"/>
        <v>78235</v>
      </c>
      <c r="R143">
        <f t="shared" si="80"/>
        <v>6485428</v>
      </c>
      <c r="S143">
        <f ca="1">SUM(OFFSET($B143,-($B143-1),MATCH(S$6,$7:$7,)-1,1,1):OFFSET($B143,0,MATCH(S$6,$7:$7,)-1,1,1))</f>
        <v>70903</v>
      </c>
      <c r="T143">
        <f ca="1">SUM(OFFSET($B143,-($B143-1),MATCH(T$6,$7:$7,)-1,1,1):OFFSET($B143,0,MATCH(T$6,$7:$7,)-1,1,1))</f>
        <v>5915835</v>
      </c>
      <c r="U143">
        <f ca="1">SUM(OFFSET($B143,-($B143-1),MATCH(U$6,$7:$7,)-1,1,1):OFFSET($B143,0,MATCH(U$6,$7:$7,)-1,1,1))</f>
        <v>55125800</v>
      </c>
      <c r="V143" s="31">
        <f>'[3]Tab K Summary'!$B62</f>
        <v>1097</v>
      </c>
      <c r="W143" s="41">
        <f>'[3]Tab K Summary'!$D62</f>
        <v>14925</v>
      </c>
      <c r="X143" s="41">
        <f>'[3]Tab K Summary'!$F62</f>
        <v>3454</v>
      </c>
      <c r="Y143" s="41">
        <f>'[3]Tab K Summary'!$H62</f>
        <v>14805</v>
      </c>
      <c r="Z143" s="41">
        <f>'[3]Tab K Summary'!$J62</f>
        <v>1154</v>
      </c>
      <c r="AA143" s="41">
        <f>'[3]Tab K Summary'!$L62</f>
        <v>140</v>
      </c>
      <c r="AB143" s="41">
        <f>'[3]Tab K Summary'!$N62</f>
        <v>1307</v>
      </c>
      <c r="AC143" s="41">
        <f>'[3]Tab K Summary'!$P62</f>
        <v>565</v>
      </c>
      <c r="AD143" s="41">
        <f>'[3]Tab K Summary'!$R62</f>
        <v>475</v>
      </c>
      <c r="AE143" s="41">
        <f>'[3]Tab K Summary'!$T62</f>
        <v>95</v>
      </c>
      <c r="AF143" s="41">
        <f>'[3]Tab K Summary'!$V62</f>
        <v>1135</v>
      </c>
      <c r="AG143" s="41">
        <f>'[3]Tab K Summary'!$X62</f>
        <v>3684</v>
      </c>
      <c r="AH143" s="41">
        <f>'[3]Tab K Summary'!$Z62</f>
        <v>285</v>
      </c>
      <c r="AI143" s="41">
        <f>'[3]Tab K Summary'!$AB62</f>
        <v>3969</v>
      </c>
      <c r="AJ143" s="41">
        <f>'[3]Tab K Summary'!$AD62</f>
        <v>1307</v>
      </c>
      <c r="AK143" s="41">
        <f>'[3]Tab K Summary'!$AF62</f>
        <v>19</v>
      </c>
      <c r="AL143" s="41">
        <f>'[3]Tab K Summary'!$AH62</f>
        <v>0</v>
      </c>
      <c r="AM143" s="41">
        <f>'[3]Tab K Summary'!$AJ62</f>
        <v>1326</v>
      </c>
      <c r="AN143" s="41">
        <f>'[3]Tab K Summary'!$AL62</f>
        <v>128</v>
      </c>
      <c r="AO143" s="41">
        <f>'[3]Tab K Summary'!$AN62</f>
        <v>221</v>
      </c>
      <c r="AP143" s="41">
        <f>'[3]Tab K Summary'!$AP62</f>
        <v>29960</v>
      </c>
      <c r="AQ143" s="41">
        <f>'[3]Tab K Summary'!$AR62</f>
        <v>0</v>
      </c>
      <c r="AR143" s="2">
        <f t="shared" si="85"/>
        <v>13363</v>
      </c>
      <c r="AS143" s="2">
        <f t="shared" si="86"/>
        <v>162477</v>
      </c>
      <c r="AT143" s="2">
        <f t="shared" si="87"/>
        <v>21886</v>
      </c>
      <c r="AU143" s="2">
        <f t="shared" si="88"/>
        <v>224706</v>
      </c>
      <c r="AV143" s="2">
        <f t="shared" si="89"/>
        <v>10221</v>
      </c>
      <c r="AW143" s="2">
        <f t="shared" si="90"/>
        <v>1768</v>
      </c>
      <c r="AX143" s="2">
        <f t="shared" si="91"/>
        <v>11276</v>
      </c>
      <c r="AY143" s="2">
        <f t="shared" si="93"/>
        <v>8026</v>
      </c>
      <c r="AZ143" s="2">
        <f t="shared" si="94"/>
        <v>4865</v>
      </c>
      <c r="BA143" s="2">
        <f t="shared" si="95"/>
        <v>1266</v>
      </c>
      <c r="BB143" s="2">
        <f t="shared" si="96"/>
        <v>14157</v>
      </c>
      <c r="BC143" s="2">
        <f t="shared" si="97"/>
        <v>23471</v>
      </c>
      <c r="BD143" s="2">
        <f t="shared" si="98"/>
        <v>2433</v>
      </c>
      <c r="BE143" s="2">
        <f t="shared" si="99"/>
        <v>25904</v>
      </c>
      <c r="BF143" s="2">
        <f t="shared" si="100"/>
        <v>11193</v>
      </c>
      <c r="BG143" s="2">
        <f t="shared" si="101"/>
        <v>393</v>
      </c>
      <c r="BH143" s="2">
        <f t="shared" si="102"/>
        <v>121</v>
      </c>
      <c r="BI143" s="2">
        <f t="shared" si="103"/>
        <v>11723</v>
      </c>
      <c r="BJ143" s="2">
        <f t="shared" si="104"/>
        <v>1064</v>
      </c>
      <c r="BK143" s="2">
        <f t="shared" si="105"/>
        <v>2933</v>
      </c>
      <c r="BL143" s="2">
        <f t="shared" si="106"/>
        <v>389603</v>
      </c>
      <c r="BM143" s="2">
        <f t="shared" si="106"/>
        <v>1774</v>
      </c>
      <c r="BN143">
        <f ca="1">SUM(OFFSET($B143,-($B143-1),MATCH(BN$6,$7:$7,)-1,1,1):OFFSET($B143,0,MATCH(BN$6,$7:$7,)-1,1,1))</f>
        <v>146648</v>
      </c>
      <c r="BO143">
        <f ca="1">SUM(OFFSET($B143,-($B143-1),MATCH(BO$6,$7:$7,)-1,1,1):OFFSET($B143,0,MATCH(BO$6,$7:$7,)-1,1,1))</f>
        <v>19679</v>
      </c>
      <c r="BP143">
        <f ca="1">SUM(OFFSET($B143,-($B143-1),MATCH(BP$6,$7:$7,)-1,1,1):OFFSET($B143,0,MATCH(BP$6,$7:$7,)-1,1,1))</f>
        <v>209118</v>
      </c>
      <c r="BQ143">
        <f ca="1">SUM(OFFSET($B143,-($B143-1),MATCH(BQ$6,$7:$7,)-1,1,1):OFFSET($B143,0,MATCH(BQ$6,$7:$7,)-1,1,1))</f>
        <v>9273</v>
      </c>
      <c r="BR143">
        <f ca="1">SUM(OFFSET($B143,-($B143-1),MATCH(BR$6,$7:$7,)-1,1,1):OFFSET($B143,0,MATCH(BR$6,$7:$7,)-1,1,1))</f>
        <v>1635</v>
      </c>
      <c r="BS143">
        <f ca="1">SUM(OFFSET($B143,-($B143-1),MATCH(BS$6,$7:$7,)-1,1,1):OFFSET($B143,0,MATCH(BS$6,$7:$7,)-1,1,1))</f>
        <v>9710</v>
      </c>
      <c r="BT143">
        <f ca="1">SUM(OFFSET($B143,-($B143-1),MATCH(BT$6,$7:$7,)-1,1,1):OFFSET($B143,0,MATCH(BT$6,$7:$7,)-1,1,1))</f>
        <v>7275</v>
      </c>
      <c r="BU143">
        <f ca="1">SUM(OFFSET($B143,-($B143-1),MATCH(BU$6,$7:$7,)-1,1,1):OFFSET($B143,0,MATCH(BU$6,$7:$7,)-1,1,1))</f>
        <v>4584</v>
      </c>
      <c r="BV143">
        <f ca="1">SUM(OFFSET($B143,-($B143-1),MATCH(BV$6,$7:$7,)-1,1,1):OFFSET($B143,0,MATCH(BV$6,$7:$7,)-1,1,1))</f>
        <v>1125</v>
      </c>
      <c r="BW143">
        <f ca="1">SUM(OFFSET($B143,-($B143-1),MATCH(BW$6,$7:$7,)-1,1,1):OFFSET($B143,0,MATCH(BW$6,$7:$7,)-1,1,1))</f>
        <v>12984</v>
      </c>
      <c r="BX143">
        <f ca="1">SUM(OFFSET($B143,-($B143-1),MATCH(BX$6,$7:$7,)-1,1,1):OFFSET($B143,0,MATCH(BX$6,$7:$7,)-1,1,1))</f>
        <v>21114</v>
      </c>
      <c r="BY143">
        <f ca="1">SUM(OFFSET($B143,-($B143-1),MATCH(BY$6,$7:$7,)-1,1,1):OFFSET($B143,0,MATCH(BY$6,$7:$7,)-1,1,1))</f>
        <v>2196</v>
      </c>
      <c r="BZ143">
        <f ca="1">SUM(OFFSET($B143,-($B143-1),MATCH(BZ$6,$7:$7,)-1,1,1):OFFSET($B143,0,MATCH(BZ$6,$7:$7,)-1,1,1))</f>
        <v>23310</v>
      </c>
      <c r="CA143">
        <f ca="1">SUM(OFFSET($B143,-($B143-1),MATCH(CA$6,$7:$7,)-1,1,1):OFFSET($B143,0,MATCH(CA$6,$7:$7,)-1,1,1))</f>
        <v>9643</v>
      </c>
      <c r="CB143">
        <f ca="1">SUM(OFFSET($B143,-($B143-1),MATCH(CB$6,$7:$7,)-1,1,1):OFFSET($B143,0,MATCH(CB$6,$7:$7,)-1,1,1))</f>
        <v>376</v>
      </c>
      <c r="CC143">
        <f ca="1">SUM(OFFSET($B143,-($B143-1),MATCH(CC$6,$7:$7,)-1,1,1):OFFSET($B143,0,MATCH(CC$6,$7:$7,)-1,1,1))</f>
        <v>118</v>
      </c>
      <c r="CD143">
        <f ca="1">SUM(OFFSET($B143,-($B143-1),MATCH(CD$6,$7:$7,)-1,1,1):OFFSET($B143,0,MATCH(CD$6,$7:$7,)-1,1,1))</f>
        <v>10153</v>
      </c>
      <c r="CE143">
        <f ca="1">SUM(OFFSET($B143,-($B143-1),MATCH(CE$6,$7:$7,)-1,1,1):OFFSET($B143,0,MATCH(CE$6,$7:$7,)-1,1,1))</f>
        <v>896</v>
      </c>
      <c r="CF143">
        <f ca="1">SUM(OFFSET($B143,-($B143-1),MATCH(CF$6,$7:$7,)-1,1,1):OFFSET($B143,0,MATCH(CF$6,$7:$7,)-1,1,1))</f>
        <v>2609</v>
      </c>
      <c r="CG143">
        <f ca="1">SUM(OFFSET($B143,-($B143-1),MATCH(CG$6,$7:$7,)-1,1,1):OFFSET($B143,0,MATCH(CG$6,$7:$7,)-1,1,1))</f>
        <v>358049</v>
      </c>
      <c r="CH143">
        <f ca="1">SUM(OFFSET($B143,-($B143-1),MATCH(CH$6,$7:$7,)-1,1,1):OFFSET($B143,0,MATCH(CH$6,$7:$7,)-1,1,1))</f>
        <v>1547</v>
      </c>
      <c r="CI143">
        <f ca="1">SUM(OFFSET($B143,-($B143-1),MATCH(CI$6,$7:$7,)-1,1,1):OFFSET($B143,0,MATCH(CI$6,$7:$7,)-1,1,1))</f>
        <v>134350</v>
      </c>
      <c r="CJ143" s="41">
        <f>'[3]Tab L Summary'!$B62</f>
        <v>4160</v>
      </c>
      <c r="CK143">
        <f>'[3]Tab L Summary'!$D62</f>
        <v>5808</v>
      </c>
      <c r="CL143" s="41">
        <f>'[3]Tab L Summary'!$F62</f>
        <v>8688</v>
      </c>
      <c r="CM143" t="e">
        <f>'[3]Tab L Summary'!$H62</f>
        <v>#N/A</v>
      </c>
      <c r="CN143" s="41">
        <f>'[3]Tab L Summary'!$J62</f>
        <v>1152</v>
      </c>
      <c r="CO143" s="2">
        <f t="shared" si="71"/>
        <v>43360</v>
      </c>
      <c r="CP143" s="2">
        <f t="shared" si="72"/>
        <v>57360</v>
      </c>
      <c r="CQ143" s="2">
        <f t="shared" si="73"/>
        <v>103488</v>
      </c>
      <c r="CR143" s="2" t="e">
        <f t="shared" si="74"/>
        <v>#N/A</v>
      </c>
      <c r="CS143" s="2">
        <f t="shared" si="75"/>
        <v>10752</v>
      </c>
      <c r="CT143">
        <f ca="1">SUM(OFFSET($B143,-($B143-1),MATCH(CT$6,$7:$7,)-1,1,1):OFFSET($B143,0,MATCH(CT$6,$7:$7,)-1,1,1))</f>
        <v>51392</v>
      </c>
      <c r="CU143">
        <f ca="1">SUM(OFFSET($B143,-($B143-1),MATCH(CU$6,$7:$7,)-1,1,1):OFFSET($B143,0,MATCH(CU$6,$7:$7,)-1,1,1))</f>
        <v>92784</v>
      </c>
      <c r="CV143" t="e">
        <f ca="1">SUM(OFFSET($B143,-($B143-1),MATCH(CV$6,$7:$7,)-1,1,1):OFFSET($B143,0,MATCH(CV$6,$7:$7,)-1,1,1))</f>
        <v>#N/A</v>
      </c>
      <c r="CW143">
        <f ca="1">SUM(OFFSET($B143,-($B143-1),MATCH(CW$6,$7:$7,)-1,1,1):OFFSET($B143,0,MATCH(CW$6,$7:$7,)-1,1,1))</f>
        <v>9776</v>
      </c>
      <c r="CX143">
        <f ca="1">SUM(OFFSET($B143,-($B143-1),MATCH(CX$6,$7:$7,)-1,1,1):OFFSET($B143,0,MATCH(CX$6,$7:$7,)-1,1,1))</f>
        <v>457920</v>
      </c>
    </row>
    <row r="144" spans="2:102">
      <c r="B144" s="38">
        <f t="shared" si="83"/>
        <v>12</v>
      </c>
      <c r="C144" s="37">
        <v>42795</v>
      </c>
      <c r="D144" s="153">
        <f>'[3]Data Summary'!$E19</f>
        <v>74376</v>
      </c>
      <c r="E144" s="154">
        <f>'[3]Data Summary'!$I19</f>
        <v>506</v>
      </c>
      <c r="F144" s="154">
        <f>'[3]Data Summary'!$M19</f>
        <v>90796</v>
      </c>
      <c r="G144" s="155">
        <f t="shared" si="76"/>
        <v>888661</v>
      </c>
      <c r="H144" s="155">
        <f t="shared" si="84"/>
        <v>6517</v>
      </c>
      <c r="I144" s="155">
        <f t="shared" si="81"/>
        <v>1139584</v>
      </c>
      <c r="J144" s="155">
        <f ca="1">SUM(OFFSET($B144,-($B144-1),MATCH(J$6,$7:$7,)-1,1,1):OFFSET($B144,0,MATCH(J$6,$7:$7,)-1,1,1))</f>
        <v>6517</v>
      </c>
      <c r="K144" s="155">
        <f ca="1">SUM(OFFSET($B144,-($B144-1),MATCH(K$6,$7:$7,)-1,1,1):OFFSET($B144,0,MATCH(K$6,$7:$7,)-1,1,1))</f>
        <v>1139584</v>
      </c>
      <c r="L144" s="155">
        <f ca="1">SUM(OFFSET($B144,-($B144-1),MATCH(L$6,$7:$7,)-1,1,1):OFFSET($B144,0,MATCH(L$6,$7:$7,)-1,1,1))</f>
        <v>10693825</v>
      </c>
      <c r="M144" s="31">
        <f>'[3]Data Summary'!$C19</f>
        <v>464843</v>
      </c>
      <c r="N144" s="41">
        <f>'[3]Data Summary'!$G19</f>
        <v>6796</v>
      </c>
      <c r="O144" s="41">
        <f>'[3]Data Summary'!$K19</f>
        <v>575288</v>
      </c>
      <c r="P144">
        <f t="shared" si="78"/>
        <v>5076169</v>
      </c>
      <c r="Q144">
        <f t="shared" si="79"/>
        <v>77699</v>
      </c>
      <c r="R144">
        <f t="shared" si="80"/>
        <v>6491123</v>
      </c>
      <c r="S144">
        <f ca="1">SUM(OFFSET($B144,-($B144-1),MATCH(S$6,$7:$7,)-1,1,1):OFFSET($B144,0,MATCH(S$6,$7:$7,)-1,1,1))</f>
        <v>77699</v>
      </c>
      <c r="T144">
        <f ca="1">SUM(OFFSET($B144,-($B144-1),MATCH(T$6,$7:$7,)-1,1,1):OFFSET($B144,0,MATCH(T$6,$7:$7,)-1,1,1))</f>
        <v>6491123</v>
      </c>
      <c r="U144">
        <f ca="1">SUM(OFFSET($B144,-($B144-1),MATCH(U$6,$7:$7,)-1,1,1):OFFSET($B144,0,MATCH(U$6,$7:$7,)-1,1,1))</f>
        <v>60201969</v>
      </c>
      <c r="V144" s="31">
        <f>'[3]Tab K Summary'!$B63</f>
        <v>1367</v>
      </c>
      <c r="W144" s="41">
        <f>'[3]Tab K Summary'!$D63</f>
        <v>14377</v>
      </c>
      <c r="X144" s="41">
        <f>'[3]Tab K Summary'!$F63</f>
        <v>2101</v>
      </c>
      <c r="Y144" s="41">
        <f>'[3]Tab K Summary'!$H63</f>
        <v>15867</v>
      </c>
      <c r="Z144" s="41">
        <f>'[3]Tab K Summary'!$J63</f>
        <v>960</v>
      </c>
      <c r="AA144" s="41">
        <f>'[3]Tab K Summary'!$L63</f>
        <v>139</v>
      </c>
      <c r="AB144" s="41">
        <f>'[3]Tab K Summary'!$N63</f>
        <v>1277</v>
      </c>
      <c r="AC144" s="41">
        <f>'[3]Tab K Summary'!$P63</f>
        <v>948</v>
      </c>
      <c r="AD144" s="41">
        <f>'[3]Tab K Summary'!$R63</f>
        <v>374</v>
      </c>
      <c r="AE144" s="41">
        <f>'[3]Tab K Summary'!$T63</f>
        <v>201</v>
      </c>
      <c r="AF144" s="41">
        <f>'[3]Tab K Summary'!$V63</f>
        <v>1523</v>
      </c>
      <c r="AG144" s="41">
        <f>'[3]Tab K Summary'!$X63</f>
        <v>2178</v>
      </c>
      <c r="AH144" s="41">
        <f>'[3]Tab K Summary'!$Z63</f>
        <v>220</v>
      </c>
      <c r="AI144" s="41">
        <f>'[3]Tab K Summary'!$AB63</f>
        <v>2398</v>
      </c>
      <c r="AJ144" s="41">
        <f>'[3]Tab K Summary'!$AD63</f>
        <v>1277</v>
      </c>
      <c r="AK144" s="41">
        <f>'[3]Tab K Summary'!$AF63</f>
        <v>81</v>
      </c>
      <c r="AL144" s="41">
        <f>'[3]Tab K Summary'!$AH63</f>
        <v>0</v>
      </c>
      <c r="AM144" s="41">
        <f>'[3]Tab K Summary'!$AJ63</f>
        <v>1390</v>
      </c>
      <c r="AN144" s="41">
        <f>'[3]Tab K Summary'!$AL63</f>
        <v>57</v>
      </c>
      <c r="AO144" s="41">
        <f>'[3]Tab K Summary'!$AN63</f>
        <v>97</v>
      </c>
      <c r="AP144" s="41">
        <f>'[3]Tab K Summary'!$AP63</f>
        <v>30402</v>
      </c>
      <c r="AQ144" s="41">
        <f>'[3]Tab K Summary'!$AR63</f>
        <v>0</v>
      </c>
      <c r="AR144" s="2">
        <f t="shared" si="85"/>
        <v>13618</v>
      </c>
      <c r="AS144" s="2">
        <f t="shared" si="86"/>
        <v>161025</v>
      </c>
      <c r="AT144" s="2">
        <f t="shared" si="87"/>
        <v>21780</v>
      </c>
      <c r="AU144" s="2">
        <f t="shared" si="88"/>
        <v>224985</v>
      </c>
      <c r="AV144" s="2">
        <f t="shared" si="89"/>
        <v>10233</v>
      </c>
      <c r="AW144" s="2">
        <f t="shared" si="90"/>
        <v>1774</v>
      </c>
      <c r="AX144" s="2">
        <f t="shared" si="91"/>
        <v>10987</v>
      </c>
      <c r="AY144" s="2">
        <f t="shared" si="93"/>
        <v>8223</v>
      </c>
      <c r="AZ144" s="2">
        <f t="shared" si="94"/>
        <v>4958</v>
      </c>
      <c r="BA144" s="2">
        <f t="shared" si="95"/>
        <v>1326</v>
      </c>
      <c r="BB144" s="2">
        <f t="shared" si="96"/>
        <v>14507</v>
      </c>
      <c r="BC144" s="2">
        <f t="shared" si="97"/>
        <v>23292</v>
      </c>
      <c r="BD144" s="2">
        <f t="shared" si="98"/>
        <v>2416</v>
      </c>
      <c r="BE144" s="2">
        <f t="shared" si="99"/>
        <v>25708</v>
      </c>
      <c r="BF144" s="2">
        <f t="shared" si="100"/>
        <v>10920</v>
      </c>
      <c r="BG144" s="2">
        <f t="shared" si="101"/>
        <v>457</v>
      </c>
      <c r="BH144" s="2">
        <f t="shared" si="102"/>
        <v>118</v>
      </c>
      <c r="BI144" s="2">
        <f t="shared" si="103"/>
        <v>11543</v>
      </c>
      <c r="BJ144" s="2">
        <f t="shared" si="104"/>
        <v>953</v>
      </c>
      <c r="BK144" s="2">
        <f t="shared" si="105"/>
        <v>2706</v>
      </c>
      <c r="BL144" s="2">
        <f t="shared" si="106"/>
        <v>388451</v>
      </c>
      <c r="BM144" s="2">
        <f t="shared" si="106"/>
        <v>1547</v>
      </c>
      <c r="BN144">
        <f ca="1">SUM(OFFSET($B144,-($B144-1),MATCH(BN$6,$7:$7,)-1,1,1):OFFSET($B144,0,MATCH(BN$6,$7:$7,)-1,1,1))</f>
        <v>161025</v>
      </c>
      <c r="BO144">
        <f ca="1">SUM(OFFSET($B144,-($B144-1),MATCH(BO$6,$7:$7,)-1,1,1):OFFSET($B144,0,MATCH(BO$6,$7:$7,)-1,1,1))</f>
        <v>21780</v>
      </c>
      <c r="BP144">
        <f ca="1">SUM(OFFSET($B144,-($B144-1),MATCH(BP$6,$7:$7,)-1,1,1):OFFSET($B144,0,MATCH(BP$6,$7:$7,)-1,1,1))</f>
        <v>224985</v>
      </c>
      <c r="BQ144">
        <f ca="1">SUM(OFFSET($B144,-($B144-1),MATCH(BQ$6,$7:$7,)-1,1,1):OFFSET($B144,0,MATCH(BQ$6,$7:$7,)-1,1,1))</f>
        <v>10233</v>
      </c>
      <c r="BR144">
        <f ca="1">SUM(OFFSET($B144,-($B144-1),MATCH(BR$6,$7:$7,)-1,1,1):OFFSET($B144,0,MATCH(BR$6,$7:$7,)-1,1,1))</f>
        <v>1774</v>
      </c>
      <c r="BS144">
        <f ca="1">SUM(OFFSET($B144,-($B144-1),MATCH(BS$6,$7:$7,)-1,1,1):OFFSET($B144,0,MATCH(BS$6,$7:$7,)-1,1,1))</f>
        <v>10987</v>
      </c>
      <c r="BT144">
        <f ca="1">SUM(OFFSET($B144,-($B144-1),MATCH(BT$6,$7:$7,)-1,1,1):OFFSET($B144,0,MATCH(BT$6,$7:$7,)-1,1,1))</f>
        <v>8223</v>
      </c>
      <c r="BU144">
        <f ca="1">SUM(OFFSET($B144,-($B144-1),MATCH(BU$6,$7:$7,)-1,1,1):OFFSET($B144,0,MATCH(BU$6,$7:$7,)-1,1,1))</f>
        <v>4958</v>
      </c>
      <c r="BV144">
        <f ca="1">SUM(OFFSET($B144,-($B144-1),MATCH(BV$6,$7:$7,)-1,1,1):OFFSET($B144,0,MATCH(BV$6,$7:$7,)-1,1,1))</f>
        <v>1326</v>
      </c>
      <c r="BW144">
        <f ca="1">SUM(OFFSET($B144,-($B144-1),MATCH(BW$6,$7:$7,)-1,1,1):OFFSET($B144,0,MATCH(BW$6,$7:$7,)-1,1,1))</f>
        <v>14507</v>
      </c>
      <c r="BX144">
        <f ca="1">SUM(OFFSET($B144,-($B144-1),MATCH(BX$6,$7:$7,)-1,1,1):OFFSET($B144,0,MATCH(BX$6,$7:$7,)-1,1,1))</f>
        <v>23292</v>
      </c>
      <c r="BY144">
        <f ca="1">SUM(OFFSET($B144,-($B144-1),MATCH(BY$6,$7:$7,)-1,1,1):OFFSET($B144,0,MATCH(BY$6,$7:$7,)-1,1,1))</f>
        <v>2416</v>
      </c>
      <c r="BZ144">
        <f ca="1">SUM(OFFSET($B144,-($B144-1),MATCH(BZ$6,$7:$7,)-1,1,1):OFFSET($B144,0,MATCH(BZ$6,$7:$7,)-1,1,1))</f>
        <v>25708</v>
      </c>
      <c r="CA144">
        <f ca="1">SUM(OFFSET($B144,-($B144-1),MATCH(CA$6,$7:$7,)-1,1,1):OFFSET($B144,0,MATCH(CA$6,$7:$7,)-1,1,1))</f>
        <v>10920</v>
      </c>
      <c r="CB144">
        <f ca="1">SUM(OFFSET($B144,-($B144-1),MATCH(CB$6,$7:$7,)-1,1,1):OFFSET($B144,0,MATCH(CB$6,$7:$7,)-1,1,1))</f>
        <v>457</v>
      </c>
      <c r="CC144">
        <f ca="1">SUM(OFFSET($B144,-($B144-1),MATCH(CC$6,$7:$7,)-1,1,1):OFFSET($B144,0,MATCH(CC$6,$7:$7,)-1,1,1))</f>
        <v>118</v>
      </c>
      <c r="CD144">
        <f ca="1">SUM(OFFSET($B144,-($B144-1),MATCH(CD$6,$7:$7,)-1,1,1):OFFSET($B144,0,MATCH(CD$6,$7:$7,)-1,1,1))</f>
        <v>11543</v>
      </c>
      <c r="CE144">
        <f ca="1">SUM(OFFSET($B144,-($B144-1),MATCH(CE$6,$7:$7,)-1,1,1):OFFSET($B144,0,MATCH(CE$6,$7:$7,)-1,1,1))</f>
        <v>953</v>
      </c>
      <c r="CF144">
        <f ca="1">SUM(OFFSET($B144,-($B144-1),MATCH(CF$6,$7:$7,)-1,1,1):OFFSET($B144,0,MATCH(CF$6,$7:$7,)-1,1,1))</f>
        <v>2706</v>
      </c>
      <c r="CG144">
        <f ca="1">SUM(OFFSET($B144,-($B144-1),MATCH(CG$6,$7:$7,)-1,1,1):OFFSET($B144,0,MATCH(CG$6,$7:$7,)-1,1,1))</f>
        <v>388451</v>
      </c>
      <c r="CH144">
        <f ca="1">SUM(OFFSET($B144,-($B144-1),MATCH(CH$6,$7:$7,)-1,1,1):OFFSET($B144,0,MATCH(CH$6,$7:$7,)-1,1,1))</f>
        <v>1547</v>
      </c>
      <c r="CI144">
        <f ca="1">SUM(OFFSET($B144,-($B144-1),MATCH(CI$6,$7:$7,)-1,1,1):OFFSET($B144,0,MATCH(CI$6,$7:$7,)-1,1,1))</f>
        <v>147968</v>
      </c>
      <c r="CJ144" s="41">
        <f>'[3]Tab L Summary'!$B63</f>
        <v>3200</v>
      </c>
      <c r="CK144">
        <f>'[3]Tab L Summary'!$D63</f>
        <v>6000</v>
      </c>
      <c r="CL144" s="41">
        <f>'[3]Tab L Summary'!$F63</f>
        <v>7504</v>
      </c>
      <c r="CM144" t="e">
        <f>'[3]Tab L Summary'!$H63</f>
        <v>#N/A</v>
      </c>
      <c r="CN144" s="41">
        <f>'[3]Tab L Summary'!$J63</f>
        <v>1296</v>
      </c>
      <c r="CO144" s="2">
        <f t="shared" si="71"/>
        <v>42816</v>
      </c>
      <c r="CP144" s="2">
        <f t="shared" si="72"/>
        <v>57392</v>
      </c>
      <c r="CQ144" s="2">
        <f t="shared" si="73"/>
        <v>100288</v>
      </c>
      <c r="CR144" s="2" t="e">
        <f t="shared" si="74"/>
        <v>#N/A</v>
      </c>
      <c r="CS144" s="2">
        <f t="shared" si="75"/>
        <v>11072</v>
      </c>
      <c r="CT144">
        <f ca="1">SUM(OFFSET($B144,-($B144-1),MATCH(CT$6,$7:$7,)-1,1,1):OFFSET($B144,0,MATCH(CT$6,$7:$7,)-1,1,1))</f>
        <v>57392</v>
      </c>
      <c r="CU144">
        <f ca="1">SUM(OFFSET($B144,-($B144-1),MATCH(CU$6,$7:$7,)-1,1,1):OFFSET($B144,0,MATCH(CU$6,$7:$7,)-1,1,1))</f>
        <v>100288</v>
      </c>
      <c r="CV144" t="e">
        <f ca="1">SUM(OFFSET($B144,-($B144-1),MATCH(CV$6,$7:$7,)-1,1,1):OFFSET($B144,0,MATCH(CV$6,$7:$7,)-1,1,1))</f>
        <v>#N/A</v>
      </c>
      <c r="CW144">
        <f ca="1">SUM(OFFSET($B144,-($B144-1),MATCH(CW$6,$7:$7,)-1,1,1):OFFSET($B144,0,MATCH(CW$6,$7:$7,)-1,1,1))</f>
        <v>11072</v>
      </c>
      <c r="CX144">
        <f ca="1">SUM(OFFSET($B144,-($B144-1),MATCH(CX$6,$7:$7,)-1,1,1):OFFSET($B144,0,MATCH(CX$6,$7:$7,)-1,1,1))</f>
        <v>500736</v>
      </c>
    </row>
    <row r="145" spans="2:102">
      <c r="B145" s="38">
        <f t="shared" si="83"/>
        <v>1</v>
      </c>
      <c r="C145" s="37">
        <v>42826</v>
      </c>
      <c r="D145" s="153">
        <f>'[3]Data Summary'!$E20</f>
        <v>78508</v>
      </c>
      <c r="E145" s="154">
        <f>'[3]Data Summary'!$I20</f>
        <v>529</v>
      </c>
      <c r="F145" s="154">
        <f>'[3]Data Summary'!$M20</f>
        <v>94712</v>
      </c>
      <c r="G145" s="155">
        <f t="shared" si="76"/>
        <v>894396</v>
      </c>
      <c r="H145" s="155">
        <f t="shared" si="84"/>
        <v>6513</v>
      </c>
      <c r="I145" s="155">
        <f t="shared" si="81"/>
        <v>1143108</v>
      </c>
      <c r="J145" s="155">
        <f ca="1">SUM(OFFSET($B145,-($B145-1),MATCH(J$6,$7:$7,)-1,1,1):OFFSET($B145,0,MATCH(J$6,$7:$7,)-1,1,1))</f>
        <v>529</v>
      </c>
      <c r="K145" s="155">
        <f ca="1">SUM(OFFSET($B145,-($B145-1),MATCH(K$6,$7:$7,)-1,1,1):OFFSET($B145,0,MATCH(K$6,$7:$7,)-1,1,1))</f>
        <v>94712</v>
      </c>
      <c r="L145" s="155">
        <f ca="1">SUM(OFFSET($B145,-($B145-1),MATCH(L$6,$7:$7,)-1,1,1):OFFSET($B145,0,MATCH(L$6,$7:$7,)-1,1,1))</f>
        <v>894396</v>
      </c>
      <c r="M145" s="31">
        <f>'[3]Data Summary'!$C20</f>
        <v>434135</v>
      </c>
      <c r="N145" s="41">
        <f>'[3]Data Summary'!$G20</f>
        <v>6433</v>
      </c>
      <c r="O145" s="41">
        <f>'[3]Data Summary'!$K20</f>
        <v>541858</v>
      </c>
      <c r="P145">
        <f t="shared" si="78"/>
        <v>5078918</v>
      </c>
      <c r="Q145">
        <f t="shared" si="79"/>
        <v>77574</v>
      </c>
      <c r="R145">
        <f t="shared" si="80"/>
        <v>6490051</v>
      </c>
      <c r="S145">
        <f ca="1">SUM(OFFSET($B145,-($B145-1),MATCH(S$6,$7:$7,)-1,1,1):OFFSET($B145,0,MATCH(S$6,$7:$7,)-1,1,1))</f>
        <v>6433</v>
      </c>
      <c r="T145">
        <f ca="1">SUM(OFFSET($B145,-($B145-1),MATCH(T$6,$7:$7,)-1,1,1):OFFSET($B145,0,MATCH(T$6,$7:$7,)-1,1,1))</f>
        <v>541858</v>
      </c>
      <c r="U145">
        <f ca="1">SUM(OFFSET($B145,-($B145-1),MATCH(U$6,$7:$7,)-1,1,1):OFFSET($B145,0,MATCH(U$6,$7:$7,)-1,1,1))</f>
        <v>5078918</v>
      </c>
      <c r="V145" s="31">
        <f>'[3]Tab K Summary'!$B64</f>
        <v>1008</v>
      </c>
      <c r="W145" s="41">
        <f>'[3]Tab K Summary'!$D64</f>
        <v>13989</v>
      </c>
      <c r="X145" s="41">
        <f>'[3]Tab K Summary'!$F64</f>
        <v>1439</v>
      </c>
      <c r="Y145" s="41">
        <f>'[3]Tab K Summary'!$H64</f>
        <v>18607</v>
      </c>
      <c r="Z145" s="41">
        <f>'[3]Tab K Summary'!$J64</f>
        <v>833</v>
      </c>
      <c r="AA145" s="41">
        <f>'[3]Tab K Summary'!$L64</f>
        <v>131</v>
      </c>
      <c r="AB145" s="41">
        <f>'[3]Tab K Summary'!$N64</f>
        <v>858</v>
      </c>
      <c r="AC145" s="41">
        <f>'[3]Tab K Summary'!$P64</f>
        <v>744</v>
      </c>
      <c r="AD145" s="41">
        <f>'[3]Tab K Summary'!$R64</f>
        <v>252</v>
      </c>
      <c r="AE145" s="41">
        <f>'[3]Tab K Summary'!$T64</f>
        <v>82</v>
      </c>
      <c r="AF145" s="41">
        <f>'[3]Tab K Summary'!$V64</f>
        <v>1078</v>
      </c>
      <c r="AG145" s="41">
        <f>'[3]Tab K Summary'!$X64</f>
        <v>1555</v>
      </c>
      <c r="AH145" s="41">
        <f>'[3]Tab K Summary'!$Z64</f>
        <v>206</v>
      </c>
      <c r="AI145" s="41">
        <f>'[3]Tab K Summary'!$AB64</f>
        <v>1761</v>
      </c>
      <c r="AJ145" s="41">
        <f>'[3]Tab K Summary'!$AD64</f>
        <v>874</v>
      </c>
      <c r="AK145" s="41">
        <f>'[3]Tab K Summary'!$AF64</f>
        <v>33</v>
      </c>
      <c r="AL145" s="41">
        <f>'[3]Tab K Summary'!$AH64</f>
        <v>0</v>
      </c>
      <c r="AM145" s="41">
        <f>'[3]Tab K Summary'!$AJ64</f>
        <v>956</v>
      </c>
      <c r="AN145" s="41">
        <f>'[3]Tab K Summary'!$AL64</f>
        <v>37</v>
      </c>
      <c r="AO145" s="41">
        <f>'[3]Tab K Summary'!$AN64</f>
        <v>112</v>
      </c>
      <c r="AP145" s="41">
        <f>'[3]Tab K Summary'!$AP64</f>
        <v>32777</v>
      </c>
      <c r="AQ145" s="41">
        <f>'[3]Tab K Summary'!$AR64</f>
        <v>0</v>
      </c>
      <c r="AR145" s="2">
        <f t="shared" si="85"/>
        <v>13837</v>
      </c>
      <c r="AS145" s="2">
        <f t="shared" si="86"/>
        <v>162491</v>
      </c>
      <c r="AT145" s="2">
        <f t="shared" si="87"/>
        <v>21934</v>
      </c>
      <c r="AU145" s="2">
        <f t="shared" si="88"/>
        <v>226244</v>
      </c>
      <c r="AV145" s="2">
        <f t="shared" si="89"/>
        <v>10497</v>
      </c>
      <c r="AW145" s="2">
        <f t="shared" si="90"/>
        <v>1754</v>
      </c>
      <c r="AX145" s="2">
        <f t="shared" si="91"/>
        <v>11320</v>
      </c>
      <c r="AY145" s="2">
        <f t="shared" si="93"/>
        <v>8446</v>
      </c>
      <c r="AZ145" s="2">
        <f t="shared" si="94"/>
        <v>4977</v>
      </c>
      <c r="BA145" s="2">
        <f t="shared" si="95"/>
        <v>1306</v>
      </c>
      <c r="BB145" s="2">
        <f t="shared" si="96"/>
        <v>14729</v>
      </c>
      <c r="BC145" s="2">
        <f t="shared" si="97"/>
        <v>23464</v>
      </c>
      <c r="BD145" s="2">
        <f t="shared" si="98"/>
        <v>2480</v>
      </c>
      <c r="BE145" s="2">
        <f t="shared" si="99"/>
        <v>25944</v>
      </c>
      <c r="BF145" s="2">
        <f t="shared" si="100"/>
        <v>11269</v>
      </c>
      <c r="BG145" s="2">
        <f t="shared" si="101"/>
        <v>425</v>
      </c>
      <c r="BH145" s="2">
        <f t="shared" si="102"/>
        <v>118</v>
      </c>
      <c r="BI145" s="2">
        <f t="shared" si="103"/>
        <v>11909</v>
      </c>
      <c r="BJ145" s="2">
        <f t="shared" si="104"/>
        <v>954</v>
      </c>
      <c r="BK145" s="2">
        <f t="shared" si="105"/>
        <v>2662</v>
      </c>
      <c r="BL145" s="2">
        <f t="shared" si="106"/>
        <v>391201</v>
      </c>
      <c r="BM145" s="2">
        <f t="shared" si="106"/>
        <v>1395</v>
      </c>
      <c r="BN145">
        <f ca="1">SUM(OFFSET($B145,-($B145-1),MATCH(BN$6,$7:$7,)-1,1,1):OFFSET($B145,0,MATCH(BN$6,$7:$7,)-1,1,1))</f>
        <v>13989</v>
      </c>
      <c r="BO145">
        <f ca="1">SUM(OFFSET($B145,-($B145-1),MATCH(BO$6,$7:$7,)-1,1,1):OFFSET($B145,0,MATCH(BO$6,$7:$7,)-1,1,1))</f>
        <v>1439</v>
      </c>
      <c r="BP145">
        <f ca="1">SUM(OFFSET($B145,-($B145-1),MATCH(BP$6,$7:$7,)-1,1,1):OFFSET($B145,0,MATCH(BP$6,$7:$7,)-1,1,1))</f>
        <v>18607</v>
      </c>
      <c r="BQ145">
        <f ca="1">SUM(OFFSET($B145,-($B145-1),MATCH(BQ$6,$7:$7,)-1,1,1):OFFSET($B145,0,MATCH(BQ$6,$7:$7,)-1,1,1))</f>
        <v>833</v>
      </c>
      <c r="BR145">
        <f ca="1">SUM(OFFSET($B145,-($B145-1),MATCH(BR$6,$7:$7,)-1,1,1):OFFSET($B145,0,MATCH(BR$6,$7:$7,)-1,1,1))</f>
        <v>131</v>
      </c>
      <c r="BS145">
        <f ca="1">SUM(OFFSET($B145,-($B145-1),MATCH(BS$6,$7:$7,)-1,1,1):OFFSET($B145,0,MATCH(BS$6,$7:$7,)-1,1,1))</f>
        <v>858</v>
      </c>
      <c r="BT145">
        <f ca="1">SUM(OFFSET($B145,-($B145-1),MATCH(BT$6,$7:$7,)-1,1,1):OFFSET($B145,0,MATCH(BT$6,$7:$7,)-1,1,1))</f>
        <v>744</v>
      </c>
      <c r="BU145">
        <f ca="1">SUM(OFFSET($B145,-($B145-1),MATCH(BU$6,$7:$7,)-1,1,1):OFFSET($B145,0,MATCH(BU$6,$7:$7,)-1,1,1))</f>
        <v>252</v>
      </c>
      <c r="BV145">
        <f ca="1">SUM(OFFSET($B145,-($B145-1),MATCH(BV$6,$7:$7,)-1,1,1):OFFSET($B145,0,MATCH(BV$6,$7:$7,)-1,1,1))</f>
        <v>82</v>
      </c>
      <c r="BW145">
        <f ca="1">SUM(OFFSET($B145,-($B145-1),MATCH(BW$6,$7:$7,)-1,1,1):OFFSET($B145,0,MATCH(BW$6,$7:$7,)-1,1,1))</f>
        <v>1078</v>
      </c>
      <c r="BX145">
        <f ca="1">SUM(OFFSET($B145,-($B145-1),MATCH(BX$6,$7:$7,)-1,1,1):OFFSET($B145,0,MATCH(BX$6,$7:$7,)-1,1,1))</f>
        <v>1555</v>
      </c>
      <c r="BY145">
        <f ca="1">SUM(OFFSET($B145,-($B145-1),MATCH(BY$6,$7:$7,)-1,1,1):OFFSET($B145,0,MATCH(BY$6,$7:$7,)-1,1,1))</f>
        <v>206</v>
      </c>
      <c r="BZ145">
        <f ca="1">SUM(OFFSET($B145,-($B145-1),MATCH(BZ$6,$7:$7,)-1,1,1):OFFSET($B145,0,MATCH(BZ$6,$7:$7,)-1,1,1))</f>
        <v>1761</v>
      </c>
      <c r="CA145">
        <f ca="1">SUM(OFFSET($B145,-($B145-1),MATCH(CA$6,$7:$7,)-1,1,1):OFFSET($B145,0,MATCH(CA$6,$7:$7,)-1,1,1))</f>
        <v>874</v>
      </c>
      <c r="CB145">
        <f ca="1">SUM(OFFSET($B145,-($B145-1),MATCH(CB$6,$7:$7,)-1,1,1):OFFSET($B145,0,MATCH(CB$6,$7:$7,)-1,1,1))</f>
        <v>33</v>
      </c>
      <c r="CC145">
        <f ca="1">SUM(OFFSET($B145,-($B145-1),MATCH(CC$6,$7:$7,)-1,1,1):OFFSET($B145,0,MATCH(CC$6,$7:$7,)-1,1,1))</f>
        <v>0</v>
      </c>
      <c r="CD145">
        <f ca="1">SUM(OFFSET($B145,-($B145-1),MATCH(CD$6,$7:$7,)-1,1,1):OFFSET($B145,0,MATCH(CD$6,$7:$7,)-1,1,1))</f>
        <v>956</v>
      </c>
      <c r="CE145">
        <f ca="1">SUM(OFFSET($B145,-($B145-1),MATCH(CE$6,$7:$7,)-1,1,1):OFFSET($B145,0,MATCH(CE$6,$7:$7,)-1,1,1))</f>
        <v>37</v>
      </c>
      <c r="CF145">
        <f ca="1">SUM(OFFSET($B145,-($B145-1),MATCH(CF$6,$7:$7,)-1,1,1):OFFSET($B145,0,MATCH(CF$6,$7:$7,)-1,1,1))</f>
        <v>112</v>
      </c>
      <c r="CG145">
        <f ca="1">SUM(OFFSET($B145,-($B145-1),MATCH(CG$6,$7:$7,)-1,1,1):OFFSET($B145,0,MATCH(CG$6,$7:$7,)-1,1,1))</f>
        <v>32777</v>
      </c>
      <c r="CH145">
        <f ca="1">SUM(OFFSET($B145,-($B145-1),MATCH(CH$6,$7:$7,)-1,1,1):OFFSET($B145,0,MATCH(CH$6,$7:$7,)-1,1,1))</f>
        <v>0</v>
      </c>
      <c r="CI145">
        <f ca="1">SUM(OFFSET($B145,-($B145-1),MATCH(CI$6,$7:$7,)-1,1,1):OFFSET($B145,0,MATCH(CI$6,$7:$7,)-1,1,1))</f>
        <v>13837</v>
      </c>
      <c r="CJ145" s="41">
        <f>'[3]Tab L Summary'!$B64</f>
        <v>3200</v>
      </c>
      <c r="CK145">
        <f>'[3]Tab L Summary'!$D64</f>
        <v>6000</v>
      </c>
      <c r="CL145" s="41">
        <f>'[3]Tab L Summary'!$F64</f>
        <v>7504</v>
      </c>
      <c r="CM145" t="e">
        <f>'[3]Tab L Summary'!$H64</f>
        <v>#N/A</v>
      </c>
      <c r="CN145" s="41">
        <f>'[3]Tab L Summary'!$J64</f>
        <v>1296</v>
      </c>
      <c r="CO145" s="2">
        <f t="shared" si="71"/>
        <v>42752</v>
      </c>
      <c r="CP145" s="2">
        <f t="shared" si="72"/>
        <v>59264</v>
      </c>
      <c r="CQ145" s="2">
        <f t="shared" si="73"/>
        <v>100336</v>
      </c>
      <c r="CR145" s="2" t="e">
        <f t="shared" si="74"/>
        <v>#N/A</v>
      </c>
      <c r="CS145" s="2">
        <f t="shared" si="75"/>
        <v>11600</v>
      </c>
      <c r="CT145">
        <f ca="1">SUM(OFFSET($B145,-($B145-1),MATCH(CT$6,$7:$7,)-1,1,1):OFFSET($B145,0,MATCH(CT$6,$7:$7,)-1,1,1))</f>
        <v>6000</v>
      </c>
      <c r="CU145">
        <f ca="1">SUM(OFFSET($B145,-($B145-1),MATCH(CU$6,$7:$7,)-1,1,1):OFFSET($B145,0,MATCH(CU$6,$7:$7,)-1,1,1))</f>
        <v>7504</v>
      </c>
      <c r="CV145" t="e">
        <f ca="1">SUM(OFFSET($B145,-($B145-1),MATCH(CV$6,$7:$7,)-1,1,1):OFFSET($B145,0,MATCH(CV$6,$7:$7,)-1,1,1))</f>
        <v>#N/A</v>
      </c>
      <c r="CW145">
        <f ca="1">SUM(OFFSET($B145,-($B145-1),MATCH(CW$6,$7:$7,)-1,1,1):OFFSET($B145,0,MATCH(CW$6,$7:$7,)-1,1,1))</f>
        <v>1296</v>
      </c>
      <c r="CX145">
        <f ca="1">SUM(OFFSET($B145,-($B145-1),MATCH(CX$6,$7:$7,)-1,1,1):OFFSET($B145,0,MATCH(CX$6,$7:$7,)-1,1,1))</f>
        <v>42752</v>
      </c>
    </row>
    <row r="146" spans="2:102">
      <c r="B146" s="38">
        <f t="shared" si="83"/>
        <v>2</v>
      </c>
      <c r="C146" s="37">
        <v>42856</v>
      </c>
      <c r="D146" s="153">
        <f>'[3]Data Summary'!$E21</f>
        <v>66061</v>
      </c>
      <c r="E146" s="154">
        <f>'[3]Data Summary'!$I21</f>
        <v>504</v>
      </c>
      <c r="F146" s="154">
        <f>'[3]Data Summary'!$M21</f>
        <v>90716</v>
      </c>
      <c r="G146" s="155">
        <f t="shared" si="76"/>
        <v>897399</v>
      </c>
      <c r="H146" s="155">
        <f t="shared" si="84"/>
        <v>6507</v>
      </c>
      <c r="I146" s="155">
        <f t="shared" si="81"/>
        <v>1146788</v>
      </c>
      <c r="J146" s="155">
        <f ca="1">SUM(OFFSET($B146,-($B146-1),MATCH(J$6,$7:$7,)-1,1,1):OFFSET($B146,0,MATCH(J$6,$7:$7,)-1,1,1))</f>
        <v>1033</v>
      </c>
      <c r="K146" s="155">
        <f ca="1">SUM(OFFSET($B146,-($B146-1),MATCH(K$6,$7:$7,)-1,1,1):OFFSET($B146,0,MATCH(K$6,$7:$7,)-1,1,1))</f>
        <v>185428</v>
      </c>
      <c r="L146" s="155">
        <f ca="1">SUM(OFFSET($B146,-($B146-1),MATCH(L$6,$7:$7,)-1,1,1):OFFSET($B146,0,MATCH(L$6,$7:$7,)-1,1,1))</f>
        <v>1791795</v>
      </c>
      <c r="M146" s="31">
        <f>'[3]Data Summary'!$C21</f>
        <v>434918</v>
      </c>
      <c r="N146" s="41">
        <f>'[3]Data Summary'!$G21</f>
        <v>6620</v>
      </c>
      <c r="O146" s="41">
        <f>'[3]Data Summary'!$K21</f>
        <v>562430</v>
      </c>
      <c r="P146">
        <f t="shared" si="78"/>
        <v>5101554</v>
      </c>
      <c r="Q146">
        <f t="shared" si="79"/>
        <v>77741</v>
      </c>
      <c r="R146">
        <f t="shared" si="80"/>
        <v>6520342</v>
      </c>
      <c r="S146">
        <f ca="1">SUM(OFFSET($B146,-($B146-1),MATCH(S$6,$7:$7,)-1,1,1):OFFSET($B146,0,MATCH(S$6,$7:$7,)-1,1,1))</f>
        <v>13053</v>
      </c>
      <c r="T146">
        <f ca="1">SUM(OFFSET($B146,-($B146-1),MATCH(T$6,$7:$7,)-1,1,1):OFFSET($B146,0,MATCH(T$6,$7:$7,)-1,1,1))</f>
        <v>1104288</v>
      </c>
      <c r="U146">
        <f ca="1">SUM(OFFSET($B146,-($B146-1),MATCH(U$6,$7:$7,)-1,1,1):OFFSET($B146,0,MATCH(U$6,$7:$7,)-1,1,1))</f>
        <v>10180472</v>
      </c>
      <c r="V146" s="31">
        <f>'[3]Tab K Summary'!$B65</f>
        <v>1023</v>
      </c>
      <c r="W146" s="41">
        <f>'[3]Tab K Summary'!$D65</f>
        <v>10341</v>
      </c>
      <c r="X146" s="41">
        <f>'[3]Tab K Summary'!$F65</f>
        <v>869</v>
      </c>
      <c r="Y146" s="41">
        <f>'[3]Tab K Summary'!$H65</f>
        <v>19256</v>
      </c>
      <c r="Z146" s="41">
        <f>'[3]Tab K Summary'!$J65</f>
        <v>624</v>
      </c>
      <c r="AA146" s="41">
        <f>'[3]Tab K Summary'!$L65</f>
        <v>113</v>
      </c>
      <c r="AB146" s="41">
        <f>'[3]Tab K Summary'!$N65</f>
        <v>622</v>
      </c>
      <c r="AC146" s="41">
        <f>'[3]Tab K Summary'!$P65</f>
        <v>647</v>
      </c>
      <c r="AD146" s="41">
        <f>'[3]Tab K Summary'!$R65</f>
        <v>297</v>
      </c>
      <c r="AE146" s="41">
        <f>'[3]Tab K Summary'!$T65</f>
        <v>148</v>
      </c>
      <c r="AF146" s="41">
        <f>'[3]Tab K Summary'!$V65</f>
        <v>1092</v>
      </c>
      <c r="AG146" s="41">
        <f>'[3]Tab K Summary'!$X65</f>
        <v>870</v>
      </c>
      <c r="AH146" s="41">
        <f>'[3]Tab K Summary'!$Z65</f>
        <v>135</v>
      </c>
      <c r="AI146" s="41">
        <f>'[3]Tab K Summary'!$AB65</f>
        <v>1005</v>
      </c>
      <c r="AJ146" s="41">
        <f>'[3]Tab K Summary'!$AD65</f>
        <v>590</v>
      </c>
      <c r="AK146" s="41">
        <f>'[3]Tab K Summary'!$AF65</f>
        <v>65</v>
      </c>
      <c r="AL146" s="41">
        <f>'[3]Tab K Summary'!$AH65</f>
        <v>0</v>
      </c>
      <c r="AM146" s="41">
        <f>'[3]Tab K Summary'!$AJ65</f>
        <v>671</v>
      </c>
      <c r="AN146" s="41">
        <f>'[3]Tab K Summary'!$AL65</f>
        <v>49</v>
      </c>
      <c r="AO146" s="41">
        <f>'[3]Tab K Summary'!$AN65</f>
        <v>172</v>
      </c>
      <c r="AP146" s="41">
        <f>'[3]Tab K Summary'!$AP65</f>
        <v>29726</v>
      </c>
      <c r="AQ146" s="41">
        <f>'[3]Tab K Summary'!$AR65</f>
        <v>0</v>
      </c>
      <c r="AR146" s="2">
        <f t="shared" ref="AR146:AX153" si="107">SUM(V135:V146)</f>
        <v>14053</v>
      </c>
      <c r="AS146" s="2">
        <f t="shared" si="107"/>
        <v>162875</v>
      </c>
      <c r="AT146" s="2">
        <f t="shared" si="107"/>
        <v>22112</v>
      </c>
      <c r="AU146" s="2">
        <f t="shared" si="107"/>
        <v>226798</v>
      </c>
      <c r="AV146" s="2">
        <f t="shared" si="107"/>
        <v>10601</v>
      </c>
      <c r="AW146" s="2">
        <f t="shared" si="107"/>
        <v>1810</v>
      </c>
      <c r="AX146" s="2">
        <f t="shared" si="107"/>
        <v>11180</v>
      </c>
      <c r="AY146" s="2">
        <f t="shared" si="93"/>
        <v>8604</v>
      </c>
      <c r="AZ146" s="2">
        <f t="shared" si="94"/>
        <v>4963</v>
      </c>
      <c r="BA146" s="2">
        <f t="shared" si="95"/>
        <v>1345</v>
      </c>
      <c r="BB146" s="2">
        <f t="shared" si="96"/>
        <v>14912</v>
      </c>
      <c r="BC146" s="2">
        <f t="shared" si="97"/>
        <v>23623</v>
      </c>
      <c r="BD146" s="2">
        <f t="shared" si="98"/>
        <v>2541</v>
      </c>
      <c r="BE146" s="2">
        <f t="shared" si="99"/>
        <v>26164</v>
      </c>
      <c r="BF146" s="2">
        <f t="shared" si="100"/>
        <v>11097</v>
      </c>
      <c r="BG146" s="2">
        <f t="shared" si="101"/>
        <v>489</v>
      </c>
      <c r="BH146" s="2">
        <f t="shared" si="102"/>
        <v>70</v>
      </c>
      <c r="BI146" s="2">
        <f t="shared" si="103"/>
        <v>11769</v>
      </c>
      <c r="BJ146" s="2">
        <f t="shared" si="104"/>
        <v>986</v>
      </c>
      <c r="BK146" s="2">
        <f t="shared" si="105"/>
        <v>2642</v>
      </c>
      <c r="BL146" s="2">
        <f t="shared" si="106"/>
        <v>392145</v>
      </c>
      <c r="BM146" s="2">
        <f t="shared" si="106"/>
        <v>1142</v>
      </c>
      <c r="BN146">
        <f ca="1">SUM(OFFSET($B146,-($B146-1),MATCH(BN$6,$7:$7,)-1,1,1):OFFSET($B146,0,MATCH(BN$6,$7:$7,)-1,1,1))</f>
        <v>24330</v>
      </c>
      <c r="BO146">
        <f ca="1">SUM(OFFSET($B146,-($B146-1),MATCH(BO$6,$7:$7,)-1,1,1):OFFSET($B146,0,MATCH(BO$6,$7:$7,)-1,1,1))</f>
        <v>2308</v>
      </c>
      <c r="BP146">
        <f ca="1">SUM(OFFSET($B146,-($B146-1),MATCH(BP$6,$7:$7,)-1,1,1):OFFSET($B146,0,MATCH(BP$6,$7:$7,)-1,1,1))</f>
        <v>37863</v>
      </c>
      <c r="BQ146">
        <f ca="1">SUM(OFFSET($B146,-($B146-1),MATCH(BQ$6,$7:$7,)-1,1,1):OFFSET($B146,0,MATCH(BQ$6,$7:$7,)-1,1,1))</f>
        <v>1457</v>
      </c>
      <c r="BR146">
        <f ca="1">SUM(OFFSET($B146,-($B146-1),MATCH(BR$6,$7:$7,)-1,1,1):OFFSET($B146,0,MATCH(BR$6,$7:$7,)-1,1,1))</f>
        <v>244</v>
      </c>
      <c r="BS146">
        <f ca="1">SUM(OFFSET($B146,-($B146-1),MATCH(BS$6,$7:$7,)-1,1,1):OFFSET($B146,0,MATCH(BS$6,$7:$7,)-1,1,1))</f>
        <v>1480</v>
      </c>
      <c r="BT146">
        <f ca="1">SUM(OFFSET($B146,-($B146-1),MATCH(BT$6,$7:$7,)-1,1,1):OFFSET($B146,0,MATCH(BT$6,$7:$7,)-1,1,1))</f>
        <v>1391</v>
      </c>
      <c r="BU146">
        <f ca="1">SUM(OFFSET($B146,-($B146-1),MATCH(BU$6,$7:$7,)-1,1,1):OFFSET($B146,0,MATCH(BU$6,$7:$7,)-1,1,1))</f>
        <v>549</v>
      </c>
      <c r="BV146">
        <f ca="1">SUM(OFFSET($B146,-($B146-1),MATCH(BV$6,$7:$7,)-1,1,1):OFFSET($B146,0,MATCH(BV$6,$7:$7,)-1,1,1))</f>
        <v>230</v>
      </c>
      <c r="BW146">
        <f ca="1">SUM(OFFSET($B146,-($B146-1),MATCH(BW$6,$7:$7,)-1,1,1):OFFSET($B146,0,MATCH(BW$6,$7:$7,)-1,1,1))</f>
        <v>2170</v>
      </c>
      <c r="BX146">
        <f ca="1">SUM(OFFSET($B146,-($B146-1),MATCH(BX$6,$7:$7,)-1,1,1):OFFSET($B146,0,MATCH(BX$6,$7:$7,)-1,1,1))</f>
        <v>2425</v>
      </c>
      <c r="BY146">
        <f ca="1">SUM(OFFSET($B146,-($B146-1),MATCH(BY$6,$7:$7,)-1,1,1):OFFSET($B146,0,MATCH(BY$6,$7:$7,)-1,1,1))</f>
        <v>341</v>
      </c>
      <c r="BZ146">
        <f ca="1">SUM(OFFSET($B146,-($B146-1),MATCH(BZ$6,$7:$7,)-1,1,1):OFFSET($B146,0,MATCH(BZ$6,$7:$7,)-1,1,1))</f>
        <v>2766</v>
      </c>
      <c r="CA146">
        <f ca="1">SUM(OFFSET($B146,-($B146-1),MATCH(CA$6,$7:$7,)-1,1,1):OFFSET($B146,0,MATCH(CA$6,$7:$7,)-1,1,1))</f>
        <v>1464</v>
      </c>
      <c r="CB146">
        <f ca="1">SUM(OFFSET($B146,-($B146-1),MATCH(CB$6,$7:$7,)-1,1,1):OFFSET($B146,0,MATCH(CB$6,$7:$7,)-1,1,1))</f>
        <v>98</v>
      </c>
      <c r="CC146">
        <f ca="1">SUM(OFFSET($B146,-($B146-1),MATCH(CC$6,$7:$7,)-1,1,1):OFFSET($B146,0,MATCH(CC$6,$7:$7,)-1,1,1))</f>
        <v>0</v>
      </c>
      <c r="CD146">
        <f ca="1">SUM(OFFSET($B146,-($B146-1),MATCH(CD$6,$7:$7,)-1,1,1):OFFSET($B146,0,MATCH(CD$6,$7:$7,)-1,1,1))</f>
        <v>1627</v>
      </c>
      <c r="CE146">
        <f ca="1">SUM(OFFSET($B146,-($B146-1),MATCH(CE$6,$7:$7,)-1,1,1):OFFSET($B146,0,MATCH(CE$6,$7:$7,)-1,1,1))</f>
        <v>86</v>
      </c>
      <c r="CF146">
        <f ca="1">SUM(OFFSET($B146,-($B146-1),MATCH(CF$6,$7:$7,)-1,1,1):OFFSET($B146,0,MATCH(CF$6,$7:$7,)-1,1,1))</f>
        <v>284</v>
      </c>
      <c r="CG146">
        <f ca="1">SUM(OFFSET($B146,-($B146-1),MATCH(CG$6,$7:$7,)-1,1,1):OFFSET($B146,0,MATCH(CG$6,$7:$7,)-1,1,1))</f>
        <v>62503</v>
      </c>
      <c r="CH146">
        <f ca="1">SUM(OFFSET($B146,-($B146-1),MATCH(CH$6,$7:$7,)-1,1,1):OFFSET($B146,0,MATCH(CH$6,$7:$7,)-1,1,1))</f>
        <v>0</v>
      </c>
      <c r="CI146">
        <f ca="1">SUM(OFFSET($B146,-($B146-1),MATCH(CI$6,$7:$7,)-1,1,1):OFFSET($B146,0,MATCH(CI$6,$7:$7,)-1,1,1))</f>
        <v>27890</v>
      </c>
      <c r="CJ146" s="41">
        <f>'[3]Tab L Summary'!$B65</f>
        <v>4080</v>
      </c>
      <c r="CK146">
        <f>'[3]Tab L Summary'!$D65</f>
        <v>2608</v>
      </c>
      <c r="CL146" s="41">
        <f>'[3]Tab L Summary'!$F65</f>
        <v>5840</v>
      </c>
      <c r="CM146" t="e">
        <f>'[3]Tab L Summary'!$H65</f>
        <v>#N/A</v>
      </c>
      <c r="CN146" s="41">
        <f>'[3]Tab L Summary'!$J65</f>
        <v>880</v>
      </c>
      <c r="CO146" s="2">
        <f t="shared" si="71"/>
        <v>43568</v>
      </c>
      <c r="CP146" s="2">
        <f t="shared" si="72"/>
        <v>59552</v>
      </c>
      <c r="CQ146" s="2">
        <f t="shared" si="73"/>
        <v>100000</v>
      </c>
      <c r="CR146" s="2" t="e">
        <f t="shared" si="74"/>
        <v>#N/A</v>
      </c>
      <c r="CS146" s="2">
        <f t="shared" si="75"/>
        <v>11776</v>
      </c>
      <c r="CT146">
        <f ca="1">SUM(OFFSET($B146,-($B146-1),MATCH(CT$6,$7:$7,)-1,1,1):OFFSET($B146,0,MATCH(CT$6,$7:$7,)-1,1,1))</f>
        <v>8608</v>
      </c>
      <c r="CU146">
        <f ca="1">SUM(OFFSET($B146,-($B146-1),MATCH(CU$6,$7:$7,)-1,1,1):OFFSET($B146,0,MATCH(CU$6,$7:$7,)-1,1,1))</f>
        <v>13344</v>
      </c>
      <c r="CV146" t="e">
        <f ca="1">SUM(OFFSET($B146,-($B146-1),MATCH(CV$6,$7:$7,)-1,1,1):OFFSET($B146,0,MATCH(CV$6,$7:$7,)-1,1,1))</f>
        <v>#N/A</v>
      </c>
      <c r="CW146">
        <f ca="1">SUM(OFFSET($B146,-($B146-1),MATCH(CW$6,$7:$7,)-1,1,1):OFFSET($B146,0,MATCH(CW$6,$7:$7,)-1,1,1))</f>
        <v>2176</v>
      </c>
      <c r="CX146">
        <f ca="1">SUM(OFFSET($B146,-($B146-1),MATCH(CX$6,$7:$7,)-1,1,1):OFFSET($B146,0,MATCH(CX$6,$7:$7,)-1,1,1))</f>
        <v>86320</v>
      </c>
    </row>
    <row r="147" spans="2:102">
      <c r="B147" s="38">
        <f t="shared" si="83"/>
        <v>3</v>
      </c>
      <c r="C147" s="37">
        <v>42887</v>
      </c>
      <c r="D147" s="153">
        <f>'[3]Data Summary'!$E22</f>
        <v>66215</v>
      </c>
      <c r="E147" s="154">
        <f>'[3]Data Summary'!$I22</f>
        <v>498</v>
      </c>
      <c r="F147" s="154">
        <f>'[3]Data Summary'!$M22</f>
        <v>88802</v>
      </c>
      <c r="G147" s="155">
        <f t="shared" si="76"/>
        <v>901373</v>
      </c>
      <c r="H147" s="155">
        <f t="shared" si="84"/>
        <v>6510</v>
      </c>
      <c r="I147" s="155">
        <f t="shared" si="81"/>
        <v>1151370</v>
      </c>
      <c r="J147" s="155">
        <f ca="1">SUM(OFFSET($B147,-($B147-1),MATCH(J$6,$7:$7,)-1,1,1):OFFSET($B147,0,MATCH(J$6,$7:$7,)-1,1,1))</f>
        <v>1531</v>
      </c>
      <c r="K147" s="155">
        <f ca="1">SUM(OFFSET($B147,-($B147-1),MATCH(K$6,$7:$7,)-1,1,1):OFFSET($B147,0,MATCH(K$6,$7:$7,)-1,1,1))</f>
        <v>274230</v>
      </c>
      <c r="L147" s="155">
        <f ca="1">SUM(OFFSET($B147,-($B147-1),MATCH(L$6,$7:$7,)-1,1,1):OFFSET($B147,0,MATCH(L$6,$7:$7,)-1,1,1))</f>
        <v>2693168</v>
      </c>
      <c r="M147" s="31">
        <f>'[3]Data Summary'!$C22</f>
        <v>416939</v>
      </c>
      <c r="N147" s="41">
        <f>'[3]Data Summary'!$G22</f>
        <v>6374</v>
      </c>
      <c r="O147" s="41">
        <f>'[3]Data Summary'!$K22</f>
        <v>544436</v>
      </c>
      <c r="P147">
        <f t="shared" si="78"/>
        <v>5122393</v>
      </c>
      <c r="Q147">
        <f t="shared" si="79"/>
        <v>77931</v>
      </c>
      <c r="R147">
        <f t="shared" si="80"/>
        <v>6551702</v>
      </c>
      <c r="S147">
        <f ca="1">SUM(OFFSET($B147,-($B147-1),MATCH(S$6,$7:$7,)-1,1,1):OFFSET($B147,0,MATCH(S$6,$7:$7,)-1,1,1))</f>
        <v>19427</v>
      </c>
      <c r="T147">
        <f ca="1">SUM(OFFSET($B147,-($B147-1),MATCH(T$6,$7:$7,)-1,1,1):OFFSET($B147,0,MATCH(T$6,$7:$7,)-1,1,1))</f>
        <v>1648724</v>
      </c>
      <c r="U147">
        <f ca="1">SUM(OFFSET($B147,-($B147-1),MATCH(U$6,$7:$7,)-1,1,1):OFFSET($B147,0,MATCH(U$6,$7:$7,)-1,1,1))</f>
        <v>15302865</v>
      </c>
      <c r="V147" s="31">
        <f>'[3]Tab K Summary'!$B66</f>
        <v>829</v>
      </c>
      <c r="W147" s="41">
        <f>'[3]Tab K Summary'!$D66</f>
        <v>11086</v>
      </c>
      <c r="X147" s="41">
        <f>'[3]Tab K Summary'!$F66</f>
        <v>1933</v>
      </c>
      <c r="Y147" s="41">
        <f>'[3]Tab K Summary'!$H66</f>
        <v>18823</v>
      </c>
      <c r="Z147" s="41">
        <f>'[3]Tab K Summary'!$J66</f>
        <v>811</v>
      </c>
      <c r="AA147" s="41">
        <f>'[3]Tab K Summary'!$L66</f>
        <v>115</v>
      </c>
      <c r="AB147" s="41">
        <f>'[3]Tab K Summary'!$N66</f>
        <v>633</v>
      </c>
      <c r="AC147" s="41">
        <f>'[3]Tab K Summary'!$P66</f>
        <v>600</v>
      </c>
      <c r="AD147" s="41">
        <f>'[3]Tab K Summary'!$R66</f>
        <v>167</v>
      </c>
      <c r="AE147" s="41">
        <f>'[3]Tab K Summary'!$T66</f>
        <v>132</v>
      </c>
      <c r="AF147" s="41">
        <f>'[3]Tab K Summary'!$V66</f>
        <v>899</v>
      </c>
      <c r="AG147" s="41">
        <f>'[3]Tab K Summary'!$X66</f>
        <v>2029</v>
      </c>
      <c r="AH147" s="41">
        <f>'[3]Tab K Summary'!$Z66</f>
        <v>57</v>
      </c>
      <c r="AI147" s="41">
        <f>'[3]Tab K Summary'!$AB66</f>
        <v>2086</v>
      </c>
      <c r="AJ147" s="41">
        <f>'[3]Tab K Summary'!$AD66</f>
        <v>633</v>
      </c>
      <c r="AK147" s="41">
        <f>'[3]Tab K Summary'!$AF66</f>
        <v>0</v>
      </c>
      <c r="AL147" s="41">
        <f>'[3]Tab K Summary'!$AH66</f>
        <v>0</v>
      </c>
      <c r="AM147" s="41">
        <f>'[3]Tab K Summary'!$AJ66</f>
        <v>634</v>
      </c>
      <c r="AN147" s="41">
        <f>'[3]Tab K Summary'!$AL66</f>
        <v>161</v>
      </c>
      <c r="AO147" s="41">
        <f>'[3]Tab K Summary'!$AN66</f>
        <v>223</v>
      </c>
      <c r="AP147" s="41">
        <f>'[3]Tab K Summary'!$AP66</f>
        <v>30044</v>
      </c>
      <c r="AQ147" s="41">
        <f>'[3]Tab K Summary'!$AR66</f>
        <v>0</v>
      </c>
      <c r="AR147" s="2">
        <f t="shared" si="107"/>
        <v>13935</v>
      </c>
      <c r="AS147" s="2">
        <f t="shared" si="107"/>
        <v>163050</v>
      </c>
      <c r="AT147" s="2">
        <f t="shared" si="107"/>
        <v>23055</v>
      </c>
      <c r="AU147" s="2">
        <f t="shared" si="107"/>
        <v>227801</v>
      </c>
      <c r="AV147" s="2">
        <f t="shared" si="107"/>
        <v>10799</v>
      </c>
      <c r="AW147" s="2">
        <f t="shared" si="107"/>
        <v>1823</v>
      </c>
      <c r="AX147" s="2">
        <f t="shared" si="107"/>
        <v>11060</v>
      </c>
      <c r="AY147" s="2">
        <f t="shared" si="93"/>
        <v>8723</v>
      </c>
      <c r="AZ147" s="2">
        <f t="shared" si="94"/>
        <v>4714</v>
      </c>
      <c r="BA147" s="2">
        <f t="shared" si="95"/>
        <v>1423</v>
      </c>
      <c r="BB147" s="2">
        <f t="shared" si="96"/>
        <v>14860</v>
      </c>
      <c r="BC147" s="2">
        <f t="shared" si="97"/>
        <v>24612</v>
      </c>
      <c r="BD147" s="2">
        <f t="shared" si="98"/>
        <v>2458</v>
      </c>
      <c r="BE147" s="2">
        <f t="shared" si="99"/>
        <v>27070</v>
      </c>
      <c r="BF147" s="2">
        <f t="shared" si="100"/>
        <v>10994</v>
      </c>
      <c r="BG147" s="2">
        <f t="shared" si="101"/>
        <v>456</v>
      </c>
      <c r="BH147" s="2">
        <f t="shared" si="102"/>
        <v>53</v>
      </c>
      <c r="BI147" s="2">
        <f t="shared" si="103"/>
        <v>11617</v>
      </c>
      <c r="BJ147" s="2">
        <f t="shared" si="104"/>
        <v>1081</v>
      </c>
      <c r="BK147" s="2">
        <f t="shared" si="105"/>
        <v>2595</v>
      </c>
      <c r="BL147" s="2">
        <f t="shared" si="106"/>
        <v>393306</v>
      </c>
      <c r="BM147" s="2">
        <f t="shared" si="106"/>
        <v>1053</v>
      </c>
      <c r="BN147">
        <f ca="1">SUM(OFFSET($B147,-($B147-1),MATCH(BN$6,$7:$7,)-1,1,1):OFFSET($B147,0,MATCH(BN$6,$7:$7,)-1,1,1))</f>
        <v>35416</v>
      </c>
      <c r="BO147">
        <f ca="1">SUM(OFFSET($B147,-($B147-1),MATCH(BO$6,$7:$7,)-1,1,1):OFFSET($B147,0,MATCH(BO$6,$7:$7,)-1,1,1))</f>
        <v>4241</v>
      </c>
      <c r="BP147">
        <f ca="1">SUM(OFFSET($B147,-($B147-1),MATCH(BP$6,$7:$7,)-1,1,1):OFFSET($B147,0,MATCH(BP$6,$7:$7,)-1,1,1))</f>
        <v>56686</v>
      </c>
      <c r="BQ147">
        <f ca="1">SUM(OFFSET($B147,-($B147-1),MATCH(BQ$6,$7:$7,)-1,1,1):OFFSET($B147,0,MATCH(BQ$6,$7:$7,)-1,1,1))</f>
        <v>2268</v>
      </c>
      <c r="BR147">
        <f ca="1">SUM(OFFSET($B147,-($B147-1),MATCH(BR$6,$7:$7,)-1,1,1):OFFSET($B147,0,MATCH(BR$6,$7:$7,)-1,1,1))</f>
        <v>359</v>
      </c>
      <c r="BS147">
        <f ca="1">SUM(OFFSET($B147,-($B147-1),MATCH(BS$6,$7:$7,)-1,1,1):OFFSET($B147,0,MATCH(BS$6,$7:$7,)-1,1,1))</f>
        <v>2113</v>
      </c>
      <c r="BT147">
        <f ca="1">SUM(OFFSET($B147,-($B147-1),MATCH(BT$6,$7:$7,)-1,1,1):OFFSET($B147,0,MATCH(BT$6,$7:$7,)-1,1,1))</f>
        <v>1991</v>
      </c>
      <c r="BU147">
        <f ca="1">SUM(OFFSET($B147,-($B147-1),MATCH(BU$6,$7:$7,)-1,1,1):OFFSET($B147,0,MATCH(BU$6,$7:$7,)-1,1,1))</f>
        <v>716</v>
      </c>
      <c r="BV147">
        <f ca="1">SUM(OFFSET($B147,-($B147-1),MATCH(BV$6,$7:$7,)-1,1,1):OFFSET($B147,0,MATCH(BV$6,$7:$7,)-1,1,1))</f>
        <v>362</v>
      </c>
      <c r="BW147">
        <f ca="1">SUM(OFFSET($B147,-($B147-1),MATCH(BW$6,$7:$7,)-1,1,1):OFFSET($B147,0,MATCH(BW$6,$7:$7,)-1,1,1))</f>
        <v>3069</v>
      </c>
      <c r="BX147">
        <f ca="1">SUM(OFFSET($B147,-($B147-1),MATCH(BX$6,$7:$7,)-1,1,1):OFFSET($B147,0,MATCH(BX$6,$7:$7,)-1,1,1))</f>
        <v>4454</v>
      </c>
      <c r="BY147">
        <f ca="1">SUM(OFFSET($B147,-($B147-1),MATCH(BY$6,$7:$7,)-1,1,1):OFFSET($B147,0,MATCH(BY$6,$7:$7,)-1,1,1))</f>
        <v>398</v>
      </c>
      <c r="BZ147">
        <f ca="1">SUM(OFFSET($B147,-($B147-1),MATCH(BZ$6,$7:$7,)-1,1,1):OFFSET($B147,0,MATCH(BZ$6,$7:$7,)-1,1,1))</f>
        <v>4852</v>
      </c>
      <c r="CA147">
        <f ca="1">SUM(OFFSET($B147,-($B147-1),MATCH(CA$6,$7:$7,)-1,1,1):OFFSET($B147,0,MATCH(CA$6,$7:$7,)-1,1,1))</f>
        <v>2097</v>
      </c>
      <c r="CB147">
        <f ca="1">SUM(OFFSET($B147,-($B147-1),MATCH(CB$6,$7:$7,)-1,1,1):OFFSET($B147,0,MATCH(CB$6,$7:$7,)-1,1,1))</f>
        <v>98</v>
      </c>
      <c r="CC147">
        <f ca="1">SUM(OFFSET($B147,-($B147-1),MATCH(CC$6,$7:$7,)-1,1,1):OFFSET($B147,0,MATCH(CC$6,$7:$7,)-1,1,1))</f>
        <v>0</v>
      </c>
      <c r="CD147">
        <f ca="1">SUM(OFFSET($B147,-($B147-1),MATCH(CD$6,$7:$7,)-1,1,1):OFFSET($B147,0,MATCH(CD$6,$7:$7,)-1,1,1))</f>
        <v>2261</v>
      </c>
      <c r="CE147">
        <f ca="1">SUM(OFFSET($B147,-($B147-1),MATCH(CE$6,$7:$7,)-1,1,1):OFFSET($B147,0,MATCH(CE$6,$7:$7,)-1,1,1))</f>
        <v>247</v>
      </c>
      <c r="CF147">
        <f ca="1">SUM(OFFSET($B147,-($B147-1),MATCH(CF$6,$7:$7,)-1,1,1):OFFSET($B147,0,MATCH(CF$6,$7:$7,)-1,1,1))</f>
        <v>507</v>
      </c>
      <c r="CG147">
        <f ca="1">SUM(OFFSET($B147,-($B147-1),MATCH(CG$6,$7:$7,)-1,1,1):OFFSET($B147,0,MATCH(CG$6,$7:$7,)-1,1,1))</f>
        <v>92547</v>
      </c>
      <c r="CH147">
        <f ca="1">SUM(OFFSET($B147,-($B147-1),MATCH(CH$6,$7:$7,)-1,1,1):OFFSET($B147,0,MATCH(CH$6,$7:$7,)-1,1,1))</f>
        <v>0</v>
      </c>
      <c r="CI147">
        <f ca="1">SUM(OFFSET($B147,-($B147-1),MATCH(CI$6,$7:$7,)-1,1,1):OFFSET($B147,0,MATCH(CI$6,$7:$7,)-1,1,1))</f>
        <v>41825</v>
      </c>
      <c r="CJ147" s="41">
        <f>'[3]Tab L Summary'!$B66</f>
        <v>3344</v>
      </c>
      <c r="CK147">
        <f>'[3]Tab L Summary'!$D66</f>
        <v>4384</v>
      </c>
      <c r="CL147" s="41">
        <f>'[3]Tab L Summary'!$F66</f>
        <v>6384</v>
      </c>
      <c r="CM147" t="e">
        <f>'[3]Tab L Summary'!$H66</f>
        <v>#N/A</v>
      </c>
      <c r="CN147" s="41">
        <f>'[3]Tab L Summary'!$J66</f>
        <v>992</v>
      </c>
      <c r="CO147" s="2">
        <f t="shared" si="71"/>
        <v>43696</v>
      </c>
      <c r="CP147" s="2">
        <f t="shared" si="72"/>
        <v>60720</v>
      </c>
      <c r="CQ147" s="2">
        <f t="shared" si="73"/>
        <v>99728</v>
      </c>
      <c r="CR147" s="2" t="e">
        <f t="shared" si="74"/>
        <v>#N/A</v>
      </c>
      <c r="CS147" s="2">
        <f t="shared" si="75"/>
        <v>12016</v>
      </c>
      <c r="CT147">
        <f ca="1">SUM(OFFSET($B147,-($B147-1),MATCH(CT$6,$7:$7,)-1,1,1):OFFSET($B147,0,MATCH(CT$6,$7:$7,)-1,1,1))</f>
        <v>12992</v>
      </c>
      <c r="CU147">
        <f ca="1">SUM(OFFSET($B147,-($B147-1),MATCH(CU$6,$7:$7,)-1,1,1):OFFSET($B147,0,MATCH(CU$6,$7:$7,)-1,1,1))</f>
        <v>19728</v>
      </c>
      <c r="CV147" t="e">
        <f ca="1">SUM(OFFSET($B147,-($B147-1),MATCH(CV$6,$7:$7,)-1,1,1):OFFSET($B147,0,MATCH(CV$6,$7:$7,)-1,1,1))</f>
        <v>#N/A</v>
      </c>
      <c r="CW147">
        <f ca="1">SUM(OFFSET($B147,-($B147-1),MATCH(CW$6,$7:$7,)-1,1,1):OFFSET($B147,0,MATCH(CW$6,$7:$7,)-1,1,1))</f>
        <v>3168</v>
      </c>
      <c r="CX147">
        <f ca="1">SUM(OFFSET($B147,-($B147-1),MATCH(CX$6,$7:$7,)-1,1,1):OFFSET($B147,0,MATCH(CX$6,$7:$7,)-1,1,1))</f>
        <v>130016</v>
      </c>
    </row>
    <row r="148" spans="2:102">
      <c r="B148" s="38">
        <f t="shared" si="83"/>
        <v>4</v>
      </c>
      <c r="C148" s="37">
        <v>42917</v>
      </c>
      <c r="D148" s="153">
        <f>'[3]Data Summary'!$E23</f>
        <v>75577</v>
      </c>
      <c r="E148" s="154">
        <f>'[3]Data Summary'!$I23</f>
        <v>533</v>
      </c>
      <c r="F148" s="154">
        <f>'[3]Data Summary'!$M23</f>
        <v>94982</v>
      </c>
      <c r="G148" s="155">
        <f t="shared" si="76"/>
        <v>904082</v>
      </c>
      <c r="H148" s="155">
        <f t="shared" si="84"/>
        <v>6491</v>
      </c>
      <c r="I148" s="155">
        <f t="shared" si="81"/>
        <v>1152232</v>
      </c>
      <c r="J148" s="155">
        <f ca="1">SUM(OFFSET($B148,-($B148-1),MATCH(J$6,$7:$7,)-1,1,1):OFFSET($B148,0,MATCH(J$6,$7:$7,)-1,1,1))</f>
        <v>2064</v>
      </c>
      <c r="K148" s="155">
        <f ca="1">SUM(OFFSET($B148,-($B148-1),MATCH(K$6,$7:$7,)-1,1,1):OFFSET($B148,0,MATCH(K$6,$7:$7,)-1,1,1))</f>
        <v>369212</v>
      </c>
      <c r="L148" s="155">
        <f ca="1">SUM(OFFSET($B148,-($B148-1),MATCH(L$6,$7:$7,)-1,1,1):OFFSET($B148,0,MATCH(L$6,$7:$7,)-1,1,1))</f>
        <v>3597250</v>
      </c>
      <c r="M148" s="31">
        <f>'[3]Data Summary'!$C23</f>
        <v>452230</v>
      </c>
      <c r="N148" s="41">
        <f>'[3]Data Summary'!$G23</f>
        <v>6418</v>
      </c>
      <c r="O148" s="41">
        <f>'[3]Data Summary'!$K23</f>
        <v>558319</v>
      </c>
      <c r="P148">
        <f t="shared" si="78"/>
        <v>5146384</v>
      </c>
      <c r="Q148">
        <f t="shared" si="79"/>
        <v>77734</v>
      </c>
      <c r="R148">
        <f t="shared" si="80"/>
        <v>6563186</v>
      </c>
      <c r="S148">
        <f ca="1">SUM(OFFSET($B148,-($B148-1),MATCH(S$6,$7:$7,)-1,1,1):OFFSET($B148,0,MATCH(S$6,$7:$7,)-1,1,1))</f>
        <v>25845</v>
      </c>
      <c r="T148">
        <f ca="1">SUM(OFFSET($B148,-($B148-1),MATCH(T$6,$7:$7,)-1,1,1):OFFSET($B148,0,MATCH(T$6,$7:$7,)-1,1,1))</f>
        <v>2207043</v>
      </c>
      <c r="U148">
        <f ca="1">SUM(OFFSET($B148,-($B148-1),MATCH(U$6,$7:$7,)-1,1,1):OFFSET($B148,0,MATCH(U$6,$7:$7,)-1,1,1))</f>
        <v>20449249</v>
      </c>
      <c r="V148" s="31">
        <f>'[3]Tab K Summary'!$B67</f>
        <v>973</v>
      </c>
      <c r="W148" s="41">
        <f>'[3]Tab K Summary'!$D67</f>
        <v>9818</v>
      </c>
      <c r="X148" s="41">
        <f>'[3]Tab K Summary'!$F67</f>
        <v>863</v>
      </c>
      <c r="Y148" s="41">
        <f>'[3]Tab K Summary'!$H67</f>
        <v>22614</v>
      </c>
      <c r="Z148" s="41">
        <f>'[3]Tab K Summary'!$J67</f>
        <v>760</v>
      </c>
      <c r="AA148" s="41">
        <f>'[3]Tab K Summary'!$L67</f>
        <v>117</v>
      </c>
      <c r="AB148" s="41">
        <f>'[3]Tab K Summary'!$N67</f>
        <v>493</v>
      </c>
      <c r="AC148" s="41">
        <f>'[3]Tab K Summary'!$P67</f>
        <v>607</v>
      </c>
      <c r="AD148" s="41">
        <f>'[3]Tab K Summary'!$R67</f>
        <v>319</v>
      </c>
      <c r="AE148" s="41">
        <f>'[3]Tab K Summary'!$T67</f>
        <v>121</v>
      </c>
      <c r="AF148" s="41">
        <f>'[3]Tab K Summary'!$V67</f>
        <v>1047</v>
      </c>
      <c r="AG148" s="41">
        <f>'[3]Tab K Summary'!$X67</f>
        <v>951</v>
      </c>
      <c r="AH148" s="41">
        <f>'[3]Tab K Summary'!$Z67</f>
        <v>76</v>
      </c>
      <c r="AI148" s="41">
        <f>'[3]Tab K Summary'!$AB67</f>
        <v>1027</v>
      </c>
      <c r="AJ148" s="41">
        <f>'[3]Tab K Summary'!$AD67</f>
        <v>493</v>
      </c>
      <c r="AK148" s="41">
        <f>'[3]Tab K Summary'!$AF67</f>
        <v>0</v>
      </c>
      <c r="AL148" s="41">
        <f>'[3]Tab K Summary'!$AH67</f>
        <v>0</v>
      </c>
      <c r="AM148" s="41">
        <f>'[3]Tab K Summary'!$AJ67</f>
        <v>509</v>
      </c>
      <c r="AN148" s="41">
        <f>'[3]Tab K Summary'!$AL67</f>
        <v>72</v>
      </c>
      <c r="AO148" s="41">
        <f>'[3]Tab K Summary'!$AN67</f>
        <v>233</v>
      </c>
      <c r="AP148" s="41">
        <f>'[3]Tab K Summary'!$AP67</f>
        <v>32597</v>
      </c>
      <c r="AQ148" s="41">
        <f>'[3]Tab K Summary'!$AR67</f>
        <v>0</v>
      </c>
      <c r="AR148" s="2">
        <f t="shared" si="107"/>
        <v>13904</v>
      </c>
      <c r="AS148" s="2">
        <f t="shared" si="107"/>
        <v>162426</v>
      </c>
      <c r="AT148" s="2">
        <f t="shared" si="107"/>
        <v>22791</v>
      </c>
      <c r="AU148" s="2">
        <f t="shared" si="107"/>
        <v>229243</v>
      </c>
      <c r="AV148" s="2">
        <f t="shared" si="107"/>
        <v>10873</v>
      </c>
      <c r="AW148" s="2">
        <f t="shared" si="107"/>
        <v>1832</v>
      </c>
      <c r="AX148" s="2">
        <f t="shared" si="107"/>
        <v>10898</v>
      </c>
      <c r="AY148" s="2">
        <f t="shared" si="93"/>
        <v>8705</v>
      </c>
      <c r="AZ148" s="2">
        <f t="shared" si="94"/>
        <v>4661</v>
      </c>
      <c r="BA148" s="2">
        <f t="shared" si="95"/>
        <v>1463</v>
      </c>
      <c r="BB148" s="2">
        <f t="shared" si="96"/>
        <v>14829</v>
      </c>
      <c r="BC148" s="2">
        <f t="shared" si="97"/>
        <v>24365</v>
      </c>
      <c r="BD148" s="2">
        <f t="shared" si="98"/>
        <v>2444</v>
      </c>
      <c r="BE148" s="2">
        <f t="shared" si="99"/>
        <v>26809</v>
      </c>
      <c r="BF148" s="2">
        <f t="shared" si="100"/>
        <v>10832</v>
      </c>
      <c r="BG148" s="2">
        <f t="shared" si="101"/>
        <v>456</v>
      </c>
      <c r="BH148" s="2">
        <f t="shared" si="102"/>
        <v>37</v>
      </c>
      <c r="BI148" s="2">
        <f t="shared" si="103"/>
        <v>11455</v>
      </c>
      <c r="BJ148" s="2">
        <f t="shared" si="104"/>
        <v>1017</v>
      </c>
      <c r="BK148" s="2">
        <f t="shared" si="105"/>
        <v>2578</v>
      </c>
      <c r="BL148" s="2">
        <f t="shared" si="106"/>
        <v>394132</v>
      </c>
      <c r="BM148" s="2">
        <f t="shared" si="106"/>
        <v>846</v>
      </c>
      <c r="BN148">
        <f ca="1">SUM(OFFSET($B148,-($B148-1),MATCH(BN$6,$7:$7,)-1,1,1):OFFSET($B148,0,MATCH(BN$6,$7:$7,)-1,1,1))</f>
        <v>45234</v>
      </c>
      <c r="BO148">
        <f ca="1">SUM(OFFSET($B148,-($B148-1),MATCH(BO$6,$7:$7,)-1,1,1):OFFSET($B148,0,MATCH(BO$6,$7:$7,)-1,1,1))</f>
        <v>5104</v>
      </c>
      <c r="BP148">
        <f ca="1">SUM(OFFSET($B148,-($B148-1),MATCH(BP$6,$7:$7,)-1,1,1):OFFSET($B148,0,MATCH(BP$6,$7:$7,)-1,1,1))</f>
        <v>79300</v>
      </c>
      <c r="BQ148">
        <f ca="1">SUM(OFFSET($B148,-($B148-1),MATCH(BQ$6,$7:$7,)-1,1,1):OFFSET($B148,0,MATCH(BQ$6,$7:$7,)-1,1,1))</f>
        <v>3028</v>
      </c>
      <c r="BR148">
        <f ca="1">SUM(OFFSET($B148,-($B148-1),MATCH(BR$6,$7:$7,)-1,1,1):OFFSET($B148,0,MATCH(BR$6,$7:$7,)-1,1,1))</f>
        <v>476</v>
      </c>
      <c r="BS148">
        <f ca="1">SUM(OFFSET($B148,-($B148-1),MATCH(BS$6,$7:$7,)-1,1,1):OFFSET($B148,0,MATCH(BS$6,$7:$7,)-1,1,1))</f>
        <v>2606</v>
      </c>
      <c r="BT148">
        <f ca="1">SUM(OFFSET($B148,-($B148-1),MATCH(BT$6,$7:$7,)-1,1,1):OFFSET($B148,0,MATCH(BT$6,$7:$7,)-1,1,1))</f>
        <v>2598</v>
      </c>
      <c r="BU148">
        <f ca="1">SUM(OFFSET($B148,-($B148-1),MATCH(BU$6,$7:$7,)-1,1,1):OFFSET($B148,0,MATCH(BU$6,$7:$7,)-1,1,1))</f>
        <v>1035</v>
      </c>
      <c r="BV148">
        <f ca="1">SUM(OFFSET($B148,-($B148-1),MATCH(BV$6,$7:$7,)-1,1,1):OFFSET($B148,0,MATCH(BV$6,$7:$7,)-1,1,1))</f>
        <v>483</v>
      </c>
      <c r="BW148">
        <f ca="1">SUM(OFFSET($B148,-($B148-1),MATCH(BW$6,$7:$7,)-1,1,1):OFFSET($B148,0,MATCH(BW$6,$7:$7,)-1,1,1))</f>
        <v>4116</v>
      </c>
      <c r="BX148">
        <f ca="1">SUM(OFFSET($B148,-($B148-1),MATCH(BX$6,$7:$7,)-1,1,1):OFFSET($B148,0,MATCH(BX$6,$7:$7,)-1,1,1))</f>
        <v>5405</v>
      </c>
      <c r="BY148">
        <f ca="1">SUM(OFFSET($B148,-($B148-1),MATCH(BY$6,$7:$7,)-1,1,1):OFFSET($B148,0,MATCH(BY$6,$7:$7,)-1,1,1))</f>
        <v>474</v>
      </c>
      <c r="BZ148">
        <f ca="1">SUM(OFFSET($B148,-($B148-1),MATCH(BZ$6,$7:$7,)-1,1,1):OFFSET($B148,0,MATCH(BZ$6,$7:$7,)-1,1,1))</f>
        <v>5879</v>
      </c>
      <c r="CA148">
        <f ca="1">SUM(OFFSET($B148,-($B148-1),MATCH(CA$6,$7:$7,)-1,1,1):OFFSET($B148,0,MATCH(CA$6,$7:$7,)-1,1,1))</f>
        <v>2590</v>
      </c>
      <c r="CB148">
        <f ca="1">SUM(OFFSET($B148,-($B148-1),MATCH(CB$6,$7:$7,)-1,1,1):OFFSET($B148,0,MATCH(CB$6,$7:$7,)-1,1,1))</f>
        <v>98</v>
      </c>
      <c r="CC148">
        <f ca="1">SUM(OFFSET($B148,-($B148-1),MATCH(CC$6,$7:$7,)-1,1,1):OFFSET($B148,0,MATCH(CC$6,$7:$7,)-1,1,1))</f>
        <v>0</v>
      </c>
      <c r="CD148">
        <f ca="1">SUM(OFFSET($B148,-($B148-1),MATCH(CD$6,$7:$7,)-1,1,1):OFFSET($B148,0,MATCH(CD$6,$7:$7,)-1,1,1))</f>
        <v>2770</v>
      </c>
      <c r="CE148">
        <f ca="1">SUM(OFFSET($B148,-($B148-1),MATCH(CE$6,$7:$7,)-1,1,1):OFFSET($B148,0,MATCH(CE$6,$7:$7,)-1,1,1))</f>
        <v>319</v>
      </c>
      <c r="CF148">
        <f ca="1">SUM(OFFSET($B148,-($B148-1),MATCH(CF$6,$7:$7,)-1,1,1):OFFSET($B148,0,MATCH(CF$6,$7:$7,)-1,1,1))</f>
        <v>740</v>
      </c>
      <c r="CG148">
        <f ca="1">SUM(OFFSET($B148,-($B148-1),MATCH(CG$6,$7:$7,)-1,1,1):OFFSET($B148,0,MATCH(CG$6,$7:$7,)-1,1,1))</f>
        <v>125144</v>
      </c>
      <c r="CH148">
        <f ca="1">SUM(OFFSET($B148,-($B148-1),MATCH(CH$6,$7:$7,)-1,1,1):OFFSET($B148,0,MATCH(CH$6,$7:$7,)-1,1,1))</f>
        <v>0</v>
      </c>
      <c r="CI148">
        <f ca="1">SUM(OFFSET($B148,-($B148-1),MATCH(CI$6,$7:$7,)-1,1,1):OFFSET($B148,0,MATCH(CI$6,$7:$7,)-1,1,1))</f>
        <v>55729</v>
      </c>
      <c r="CJ148" s="41">
        <f>'[3]Tab L Summary'!$B67</f>
        <v>3392</v>
      </c>
      <c r="CK148">
        <f>'[3]Tab L Summary'!$D67</f>
        <v>2176</v>
      </c>
      <c r="CL148" s="41">
        <f>'[3]Tab L Summary'!$F67</f>
        <v>6272</v>
      </c>
      <c r="CM148" t="e">
        <f>'[3]Tab L Summary'!$H67</f>
        <v>#N/A</v>
      </c>
      <c r="CN148" s="41">
        <f>'[3]Tab L Summary'!$J67</f>
        <v>720</v>
      </c>
      <c r="CO148" s="2">
        <f t="shared" si="71"/>
        <v>43568</v>
      </c>
      <c r="CP148" s="2">
        <f t="shared" si="72"/>
        <v>60064</v>
      </c>
      <c r="CQ148" s="2">
        <f t="shared" si="73"/>
        <v>99744</v>
      </c>
      <c r="CR148" s="2" t="e">
        <f t="shared" si="74"/>
        <v>#N/A</v>
      </c>
      <c r="CS148" s="2">
        <f t="shared" si="75"/>
        <v>12016</v>
      </c>
      <c r="CT148">
        <f ca="1">SUM(OFFSET($B148,-($B148-1),MATCH(CT$6,$7:$7,)-1,1,1):OFFSET($B148,0,MATCH(CT$6,$7:$7,)-1,1,1))</f>
        <v>15168</v>
      </c>
      <c r="CU148">
        <f ca="1">SUM(OFFSET($B148,-($B148-1),MATCH(CU$6,$7:$7,)-1,1,1):OFFSET($B148,0,MATCH(CU$6,$7:$7,)-1,1,1))</f>
        <v>26000</v>
      </c>
      <c r="CV148" t="e">
        <f ca="1">SUM(OFFSET($B148,-($B148-1),MATCH(CV$6,$7:$7,)-1,1,1):OFFSET($B148,0,MATCH(CV$6,$7:$7,)-1,1,1))</f>
        <v>#N/A</v>
      </c>
      <c r="CW148">
        <f ca="1">SUM(OFFSET($B148,-($B148-1),MATCH(CW$6,$7:$7,)-1,1,1):OFFSET($B148,0,MATCH(CW$6,$7:$7,)-1,1,1))</f>
        <v>3888</v>
      </c>
      <c r="CX148">
        <f ca="1">SUM(OFFSET($B148,-($B148-1),MATCH(CX$6,$7:$7,)-1,1,1):OFFSET($B148,0,MATCH(CX$6,$7:$7,)-1,1,1))</f>
        <v>173584</v>
      </c>
    </row>
    <row r="149" spans="2:102">
      <c r="B149" s="38">
        <f t="shared" si="83"/>
        <v>5</v>
      </c>
      <c r="C149" s="37">
        <v>42948</v>
      </c>
      <c r="D149" s="153">
        <f>'[3]Data Summary'!$E24</f>
        <v>69776</v>
      </c>
      <c r="E149" s="154">
        <f>'[3]Data Summary'!$I24</f>
        <v>539</v>
      </c>
      <c r="F149" s="154">
        <f>'[3]Data Summary'!$M24</f>
        <v>95644</v>
      </c>
      <c r="G149" s="155">
        <f t="shared" si="76"/>
        <v>904318</v>
      </c>
      <c r="H149" s="155">
        <f t="shared" si="84"/>
        <v>6494</v>
      </c>
      <c r="I149" s="155">
        <f t="shared" si="81"/>
        <v>1156244</v>
      </c>
      <c r="J149" s="155">
        <f ca="1">SUM(OFFSET($B149,-($B149-1),MATCH(J$6,$7:$7,)-1,1,1):OFFSET($B149,0,MATCH(J$6,$7:$7,)-1,1,1))</f>
        <v>2603</v>
      </c>
      <c r="K149" s="155">
        <f ca="1">SUM(OFFSET($B149,-($B149-1),MATCH(K$6,$7:$7,)-1,1,1):OFFSET($B149,0,MATCH(K$6,$7:$7,)-1,1,1))</f>
        <v>464856</v>
      </c>
      <c r="L149" s="155">
        <f ca="1">SUM(OFFSET($B149,-($B149-1),MATCH(L$6,$7:$7,)-1,1,1):OFFSET($B149,0,MATCH(L$6,$7:$7,)-1,1,1))</f>
        <v>4501568</v>
      </c>
      <c r="M149" s="31">
        <f>'[3]Data Summary'!$C24</f>
        <v>428970</v>
      </c>
      <c r="N149" s="41">
        <f>'[3]Data Summary'!$G24</f>
        <v>6527</v>
      </c>
      <c r="O149" s="41">
        <f>'[3]Data Summary'!$K24</f>
        <v>563066</v>
      </c>
      <c r="P149">
        <f t="shared" si="78"/>
        <v>5149140</v>
      </c>
      <c r="Q149">
        <f t="shared" si="79"/>
        <v>77702</v>
      </c>
      <c r="R149">
        <f t="shared" si="80"/>
        <v>6568171</v>
      </c>
      <c r="S149">
        <f ca="1">SUM(OFFSET($B149,-($B149-1),MATCH(S$6,$7:$7,)-1,1,1):OFFSET($B149,0,MATCH(S$6,$7:$7,)-1,1,1))</f>
        <v>32372</v>
      </c>
      <c r="T149">
        <f ca="1">SUM(OFFSET($B149,-($B149-1),MATCH(T$6,$7:$7,)-1,1,1):OFFSET($B149,0,MATCH(T$6,$7:$7,)-1,1,1))</f>
        <v>2770109</v>
      </c>
      <c r="U149">
        <f ca="1">SUM(OFFSET($B149,-($B149-1),MATCH(U$6,$7:$7,)-1,1,1):OFFSET($B149,0,MATCH(U$6,$7:$7,)-1,1,1))</f>
        <v>25598389</v>
      </c>
      <c r="V149" s="31">
        <f>'[3]Tab K Summary'!$B68</f>
        <v>1202</v>
      </c>
      <c r="W149" s="41">
        <f>'[3]Tab K Summary'!$D68</f>
        <v>10543</v>
      </c>
      <c r="X149" s="41">
        <f>'[3]Tab K Summary'!$F68</f>
        <v>1152</v>
      </c>
      <c r="Y149" s="41">
        <f>'[3]Tab K Summary'!$H68</f>
        <v>21245</v>
      </c>
      <c r="Z149" s="41">
        <f>'[3]Tab K Summary'!$J68</f>
        <v>725</v>
      </c>
      <c r="AA149" s="41">
        <f>'[3]Tab K Summary'!$L68</f>
        <v>68</v>
      </c>
      <c r="AB149" s="41">
        <f>'[3]Tab K Summary'!$N68</f>
        <v>465</v>
      </c>
      <c r="AC149" s="41">
        <f>'[3]Tab K Summary'!$P68</f>
        <v>564</v>
      </c>
      <c r="AD149" s="41">
        <f>'[3]Tab K Summary'!$R68</f>
        <v>466</v>
      </c>
      <c r="AE149" s="41">
        <f>'[3]Tab K Summary'!$T68</f>
        <v>210</v>
      </c>
      <c r="AF149" s="41">
        <f>'[3]Tab K Summary'!$V68</f>
        <v>1240</v>
      </c>
      <c r="AG149" s="41">
        <f>'[3]Tab K Summary'!$X68</f>
        <v>1196</v>
      </c>
      <c r="AH149" s="41">
        <f>'[3]Tab K Summary'!$Z68</f>
        <v>151</v>
      </c>
      <c r="AI149" s="41">
        <f>'[3]Tab K Summary'!$AB68</f>
        <v>1347</v>
      </c>
      <c r="AJ149" s="41">
        <f>'[3]Tab K Summary'!$AD68</f>
        <v>449</v>
      </c>
      <c r="AK149" s="41">
        <f>'[3]Tab K Summary'!$AF68</f>
        <v>17</v>
      </c>
      <c r="AL149" s="41">
        <f>'[3]Tab K Summary'!$AH68</f>
        <v>0</v>
      </c>
      <c r="AM149" s="41">
        <f>'[3]Tab K Summary'!$AJ68</f>
        <v>483</v>
      </c>
      <c r="AN149" s="41">
        <f>'[3]Tab K Summary'!$AL68</f>
        <v>67</v>
      </c>
      <c r="AO149" s="41">
        <f>'[3]Tab K Summary'!$AN68</f>
        <v>183</v>
      </c>
      <c r="AP149" s="41">
        <f>'[3]Tab K Summary'!$AP68</f>
        <v>31874</v>
      </c>
      <c r="AQ149" s="41">
        <f>'[3]Tab K Summary'!$AR68</f>
        <v>0</v>
      </c>
      <c r="AR149" s="2">
        <f t="shared" si="107"/>
        <v>14143</v>
      </c>
      <c r="AS149" s="2">
        <f t="shared" si="107"/>
        <v>161412</v>
      </c>
      <c r="AT149" s="2">
        <f t="shared" si="107"/>
        <v>22862</v>
      </c>
      <c r="AU149" s="2">
        <f t="shared" si="107"/>
        <v>230187</v>
      </c>
      <c r="AV149" s="2">
        <f t="shared" si="107"/>
        <v>10830</v>
      </c>
      <c r="AW149" s="2">
        <f t="shared" si="107"/>
        <v>1830</v>
      </c>
      <c r="AX149" s="2">
        <f t="shared" si="107"/>
        <v>10730</v>
      </c>
      <c r="AY149" s="2">
        <f t="shared" si="93"/>
        <v>8822</v>
      </c>
      <c r="AZ149" s="2">
        <f t="shared" si="94"/>
        <v>4678</v>
      </c>
      <c r="BA149" s="2">
        <f t="shared" si="95"/>
        <v>1561</v>
      </c>
      <c r="BB149" s="2">
        <f t="shared" si="96"/>
        <v>15061</v>
      </c>
      <c r="BC149" s="2">
        <f t="shared" si="97"/>
        <v>24397</v>
      </c>
      <c r="BD149" s="2">
        <f t="shared" si="98"/>
        <v>2440</v>
      </c>
      <c r="BE149" s="2">
        <f t="shared" si="99"/>
        <v>26837</v>
      </c>
      <c r="BF149" s="2">
        <f t="shared" si="100"/>
        <v>10632</v>
      </c>
      <c r="BG149" s="2">
        <f t="shared" si="101"/>
        <v>441</v>
      </c>
      <c r="BH149" s="2">
        <f t="shared" si="102"/>
        <v>36</v>
      </c>
      <c r="BI149" s="2">
        <f t="shared" si="103"/>
        <v>11256</v>
      </c>
      <c r="BJ149" s="2">
        <f t="shared" si="104"/>
        <v>986</v>
      </c>
      <c r="BK149" s="2">
        <f t="shared" si="105"/>
        <v>2471</v>
      </c>
      <c r="BL149" s="2">
        <f t="shared" si="106"/>
        <v>394030</v>
      </c>
      <c r="BM149" s="2">
        <f t="shared" si="106"/>
        <v>736</v>
      </c>
      <c r="BN149">
        <f ca="1">SUM(OFFSET($B149,-($B149-1),MATCH(BN$6,$7:$7,)-1,1,1):OFFSET($B149,0,MATCH(BN$6,$7:$7,)-1,1,1))</f>
        <v>55777</v>
      </c>
      <c r="BO149">
        <f ca="1">SUM(OFFSET($B149,-($B149-1),MATCH(BO$6,$7:$7,)-1,1,1):OFFSET($B149,0,MATCH(BO$6,$7:$7,)-1,1,1))</f>
        <v>6256</v>
      </c>
      <c r="BP149">
        <f ca="1">SUM(OFFSET($B149,-($B149-1),MATCH(BP$6,$7:$7,)-1,1,1):OFFSET($B149,0,MATCH(BP$6,$7:$7,)-1,1,1))</f>
        <v>100545</v>
      </c>
      <c r="BQ149">
        <f ca="1">SUM(OFFSET($B149,-($B149-1),MATCH(BQ$6,$7:$7,)-1,1,1):OFFSET($B149,0,MATCH(BQ$6,$7:$7,)-1,1,1))</f>
        <v>3753</v>
      </c>
      <c r="BR149">
        <f ca="1">SUM(OFFSET($B149,-($B149-1),MATCH(BR$6,$7:$7,)-1,1,1):OFFSET($B149,0,MATCH(BR$6,$7:$7,)-1,1,1))</f>
        <v>544</v>
      </c>
      <c r="BS149">
        <f ca="1">SUM(OFFSET($B149,-($B149-1),MATCH(BS$6,$7:$7,)-1,1,1):OFFSET($B149,0,MATCH(BS$6,$7:$7,)-1,1,1))</f>
        <v>3071</v>
      </c>
      <c r="BT149">
        <f ca="1">SUM(OFFSET($B149,-($B149-1),MATCH(BT$6,$7:$7,)-1,1,1):OFFSET($B149,0,MATCH(BT$6,$7:$7,)-1,1,1))</f>
        <v>3162</v>
      </c>
      <c r="BU149">
        <f ca="1">SUM(OFFSET($B149,-($B149-1),MATCH(BU$6,$7:$7,)-1,1,1):OFFSET($B149,0,MATCH(BU$6,$7:$7,)-1,1,1))</f>
        <v>1501</v>
      </c>
      <c r="BV149">
        <f ca="1">SUM(OFFSET($B149,-($B149-1),MATCH(BV$6,$7:$7,)-1,1,1):OFFSET($B149,0,MATCH(BV$6,$7:$7,)-1,1,1))</f>
        <v>693</v>
      </c>
      <c r="BW149">
        <f ca="1">SUM(OFFSET($B149,-($B149-1),MATCH(BW$6,$7:$7,)-1,1,1):OFFSET($B149,0,MATCH(BW$6,$7:$7,)-1,1,1))</f>
        <v>5356</v>
      </c>
      <c r="BX149">
        <f ca="1">SUM(OFFSET($B149,-($B149-1),MATCH(BX$6,$7:$7,)-1,1,1):OFFSET($B149,0,MATCH(BX$6,$7:$7,)-1,1,1))</f>
        <v>6601</v>
      </c>
      <c r="BY149">
        <f ca="1">SUM(OFFSET($B149,-($B149-1),MATCH(BY$6,$7:$7,)-1,1,1):OFFSET($B149,0,MATCH(BY$6,$7:$7,)-1,1,1))</f>
        <v>625</v>
      </c>
      <c r="BZ149">
        <f ca="1">SUM(OFFSET($B149,-($B149-1),MATCH(BZ$6,$7:$7,)-1,1,1):OFFSET($B149,0,MATCH(BZ$6,$7:$7,)-1,1,1))</f>
        <v>7226</v>
      </c>
      <c r="CA149">
        <f ca="1">SUM(OFFSET($B149,-($B149-1),MATCH(CA$6,$7:$7,)-1,1,1):OFFSET($B149,0,MATCH(CA$6,$7:$7,)-1,1,1))</f>
        <v>3039</v>
      </c>
      <c r="CB149">
        <f ca="1">SUM(OFFSET($B149,-($B149-1),MATCH(CB$6,$7:$7,)-1,1,1):OFFSET($B149,0,MATCH(CB$6,$7:$7,)-1,1,1))</f>
        <v>115</v>
      </c>
      <c r="CC149">
        <f ca="1">SUM(OFFSET($B149,-($B149-1),MATCH(CC$6,$7:$7,)-1,1,1):OFFSET($B149,0,MATCH(CC$6,$7:$7,)-1,1,1))</f>
        <v>0</v>
      </c>
      <c r="CD149">
        <f ca="1">SUM(OFFSET($B149,-($B149-1),MATCH(CD$6,$7:$7,)-1,1,1):OFFSET($B149,0,MATCH(CD$6,$7:$7,)-1,1,1))</f>
        <v>3253</v>
      </c>
      <c r="CE149">
        <f ca="1">SUM(OFFSET($B149,-($B149-1),MATCH(CE$6,$7:$7,)-1,1,1):OFFSET($B149,0,MATCH(CE$6,$7:$7,)-1,1,1))</f>
        <v>386</v>
      </c>
      <c r="CF149">
        <f ca="1">SUM(OFFSET($B149,-($B149-1),MATCH(CF$6,$7:$7,)-1,1,1):OFFSET($B149,0,MATCH(CF$6,$7:$7,)-1,1,1))</f>
        <v>923</v>
      </c>
      <c r="CG149">
        <f ca="1">SUM(OFFSET($B149,-($B149-1),MATCH(CG$6,$7:$7,)-1,1,1):OFFSET($B149,0,MATCH(CG$6,$7:$7,)-1,1,1))</f>
        <v>157018</v>
      </c>
      <c r="CH149">
        <f ca="1">SUM(OFFSET($B149,-($B149-1),MATCH(CH$6,$7:$7,)-1,1,1):OFFSET($B149,0,MATCH(CH$6,$7:$7,)-1,1,1))</f>
        <v>0</v>
      </c>
      <c r="CI149">
        <f ca="1">SUM(OFFSET($B149,-($B149-1),MATCH(CI$6,$7:$7,)-1,1,1):OFFSET($B149,0,MATCH(CI$6,$7:$7,)-1,1,1))</f>
        <v>69872</v>
      </c>
      <c r="CJ149" s="41">
        <f>'[3]Tab L Summary'!$B68</f>
        <v>3904</v>
      </c>
      <c r="CK149">
        <f>'[3]Tab L Summary'!$D68</f>
        <v>2608</v>
      </c>
      <c r="CL149" s="41">
        <f>'[3]Tab L Summary'!$F68</f>
        <v>6160</v>
      </c>
      <c r="CM149" t="e">
        <f>'[3]Tab L Summary'!$H68</f>
        <v>#N/A</v>
      </c>
      <c r="CN149" s="41">
        <f>'[3]Tab L Summary'!$J68</f>
        <v>1040</v>
      </c>
      <c r="CO149" s="2">
        <f t="shared" si="71"/>
        <v>43744</v>
      </c>
      <c r="CP149" s="2">
        <f t="shared" si="72"/>
        <v>59024</v>
      </c>
      <c r="CQ149" s="2">
        <f t="shared" si="73"/>
        <v>99616</v>
      </c>
      <c r="CR149" s="2" t="e">
        <f t="shared" si="74"/>
        <v>#N/A</v>
      </c>
      <c r="CS149" s="2">
        <f t="shared" si="75"/>
        <v>12080</v>
      </c>
      <c r="CT149">
        <f ca="1">SUM(OFFSET($B149,-($B149-1),MATCH(CT$6,$7:$7,)-1,1,1):OFFSET($B149,0,MATCH(CT$6,$7:$7,)-1,1,1))</f>
        <v>17776</v>
      </c>
      <c r="CU149">
        <f ca="1">SUM(OFFSET($B149,-($B149-1),MATCH(CU$6,$7:$7,)-1,1,1):OFFSET($B149,0,MATCH(CU$6,$7:$7,)-1,1,1))</f>
        <v>32160</v>
      </c>
      <c r="CV149" t="e">
        <f ca="1">SUM(OFFSET($B149,-($B149-1),MATCH(CV$6,$7:$7,)-1,1,1):OFFSET($B149,0,MATCH(CV$6,$7:$7,)-1,1,1))</f>
        <v>#N/A</v>
      </c>
      <c r="CW149">
        <f ca="1">SUM(OFFSET($B149,-($B149-1),MATCH(CW$6,$7:$7,)-1,1,1):OFFSET($B149,0,MATCH(CW$6,$7:$7,)-1,1,1))</f>
        <v>4928</v>
      </c>
      <c r="CX149">
        <f ca="1">SUM(OFFSET($B149,-($B149-1),MATCH(CX$6,$7:$7,)-1,1,1):OFFSET($B149,0,MATCH(CX$6,$7:$7,)-1,1,1))</f>
        <v>217328</v>
      </c>
    </row>
    <row r="150" spans="2:102">
      <c r="B150" s="38">
        <f t="shared" si="83"/>
        <v>6</v>
      </c>
      <c r="C150" s="37">
        <v>42979</v>
      </c>
      <c r="D150" s="153">
        <f>'[3]Data Summary'!$E25</f>
        <v>73686</v>
      </c>
      <c r="E150" s="154">
        <f>'[3]Data Summary'!$I25</f>
        <v>535</v>
      </c>
      <c r="F150" s="154">
        <f>'[3]Data Summary'!$M25</f>
        <v>95082</v>
      </c>
      <c r="G150" s="155">
        <f t="shared" si="76"/>
        <v>906897</v>
      </c>
      <c r="H150" s="155">
        <f t="shared" si="84"/>
        <v>6485</v>
      </c>
      <c r="I150" s="155">
        <f t="shared" si="81"/>
        <v>1157036</v>
      </c>
      <c r="J150" s="155">
        <f ca="1">SUM(OFFSET($B150,-($B150-1),MATCH(J$6,$7:$7,)-1,1,1):OFFSET($B150,0,MATCH(J$6,$7:$7,)-1,1,1))</f>
        <v>3138</v>
      </c>
      <c r="K150" s="155">
        <f ca="1">SUM(OFFSET($B150,-($B150-1),MATCH(K$6,$7:$7,)-1,1,1):OFFSET($B150,0,MATCH(K$6,$7:$7,)-1,1,1))</f>
        <v>559938</v>
      </c>
      <c r="L150" s="155">
        <f ca="1">SUM(OFFSET($B150,-($B150-1),MATCH(L$6,$7:$7,)-1,1,1):OFFSET($B150,0,MATCH(L$6,$7:$7,)-1,1,1))</f>
        <v>5408465</v>
      </c>
      <c r="M150" s="31">
        <f>'[3]Data Summary'!$C25</f>
        <v>426111</v>
      </c>
      <c r="N150" s="41">
        <f>'[3]Data Summary'!$G25</f>
        <v>6350</v>
      </c>
      <c r="O150" s="41">
        <f>'[3]Data Summary'!$K25</f>
        <v>536799</v>
      </c>
      <c r="P150">
        <f t="shared" si="78"/>
        <v>5148600</v>
      </c>
      <c r="Q150">
        <f t="shared" si="79"/>
        <v>77537</v>
      </c>
      <c r="R150">
        <f t="shared" si="80"/>
        <v>6547844</v>
      </c>
      <c r="S150">
        <f ca="1">SUM(OFFSET($B150,-($B150-1),MATCH(S$6,$7:$7,)-1,1,1):OFFSET($B150,0,MATCH(S$6,$7:$7,)-1,1,1))</f>
        <v>38722</v>
      </c>
      <c r="T150">
        <f ca="1">SUM(OFFSET($B150,-($B150-1),MATCH(T$6,$7:$7,)-1,1,1):OFFSET($B150,0,MATCH(T$6,$7:$7,)-1,1,1))</f>
        <v>3306908</v>
      </c>
      <c r="U150">
        <f ca="1">SUM(OFFSET($B150,-($B150-1),MATCH(U$6,$7:$7,)-1,1,1):OFFSET($B150,0,MATCH(U$6,$7:$7,)-1,1,1))</f>
        <v>30746989</v>
      </c>
      <c r="V150" s="31">
        <f>'[3]Tab K Summary'!$B69</f>
        <v>990</v>
      </c>
      <c r="W150" s="41">
        <f>'[3]Tab K Summary'!$D69</f>
        <v>13107</v>
      </c>
      <c r="X150" s="41">
        <f>'[3]Tab K Summary'!$F69</f>
        <v>1177</v>
      </c>
      <c r="Y150" s="41">
        <f>'[3]Tab K Summary'!$H69</f>
        <v>21239</v>
      </c>
      <c r="Z150" s="41">
        <f>'[3]Tab K Summary'!$J69</f>
        <v>618</v>
      </c>
      <c r="AA150" s="41">
        <f>'[3]Tab K Summary'!$L69</f>
        <v>163</v>
      </c>
      <c r="AB150" s="41">
        <f>'[3]Tab K Summary'!$N69</f>
        <v>770</v>
      </c>
      <c r="AC150" s="41">
        <f>'[3]Tab K Summary'!$P69</f>
        <v>597</v>
      </c>
      <c r="AD150" s="41">
        <f>'[3]Tab K Summary'!$R69</f>
        <v>336</v>
      </c>
      <c r="AE150" s="41">
        <f>'[3]Tab K Summary'!$T69</f>
        <v>175</v>
      </c>
      <c r="AF150" s="41">
        <f>'[3]Tab K Summary'!$V69</f>
        <v>1108</v>
      </c>
      <c r="AG150" s="41">
        <f>'[3]Tab K Summary'!$X69</f>
        <v>1240</v>
      </c>
      <c r="AH150" s="41">
        <f>'[3]Tab K Summary'!$Z69</f>
        <v>106</v>
      </c>
      <c r="AI150" s="41">
        <f>'[3]Tab K Summary'!$AB69</f>
        <v>1346</v>
      </c>
      <c r="AJ150" s="41">
        <f>'[3]Tab K Summary'!$AD69</f>
        <v>737</v>
      </c>
      <c r="AK150" s="41">
        <f>'[3]Tab K Summary'!$AF69</f>
        <v>35</v>
      </c>
      <c r="AL150" s="41">
        <f>'[3]Tab K Summary'!$AH69</f>
        <v>0</v>
      </c>
      <c r="AM150" s="41">
        <f>'[3]Tab K Summary'!$AJ69</f>
        <v>773</v>
      </c>
      <c r="AN150" s="41">
        <f>'[3]Tab K Summary'!$AL69</f>
        <v>30</v>
      </c>
      <c r="AO150" s="41">
        <f>'[3]Tab K Summary'!$AN69</f>
        <v>195</v>
      </c>
      <c r="AP150" s="41">
        <f>'[3]Tab K Summary'!$AP69</f>
        <v>34510</v>
      </c>
      <c r="AQ150" s="41">
        <f>'[3]Tab K Summary'!$AR69</f>
        <v>0</v>
      </c>
      <c r="AR150" s="2">
        <f t="shared" si="107"/>
        <v>14196</v>
      </c>
      <c r="AS150" s="2">
        <f t="shared" si="107"/>
        <v>161133</v>
      </c>
      <c r="AT150" s="2">
        <f t="shared" si="107"/>
        <v>22921</v>
      </c>
      <c r="AU150" s="2">
        <f t="shared" si="107"/>
        <v>232894</v>
      </c>
      <c r="AV150" s="2">
        <f t="shared" si="107"/>
        <v>10742</v>
      </c>
      <c r="AW150" s="2">
        <f t="shared" si="107"/>
        <v>1769</v>
      </c>
      <c r="AX150" s="2">
        <f t="shared" si="107"/>
        <v>10810</v>
      </c>
      <c r="AY150" s="2">
        <f t="shared" si="93"/>
        <v>8810</v>
      </c>
      <c r="AZ150" s="2">
        <f t="shared" si="94"/>
        <v>4732</v>
      </c>
      <c r="BA150" s="2">
        <f t="shared" si="95"/>
        <v>1643</v>
      </c>
      <c r="BB150" s="2">
        <f t="shared" si="96"/>
        <v>15185</v>
      </c>
      <c r="BC150" s="2">
        <f t="shared" si="97"/>
        <v>24412</v>
      </c>
      <c r="BD150" s="2">
        <f t="shared" si="98"/>
        <v>2319</v>
      </c>
      <c r="BE150" s="2">
        <f t="shared" si="99"/>
        <v>26731</v>
      </c>
      <c r="BF150" s="2">
        <f t="shared" si="100"/>
        <v>10680</v>
      </c>
      <c r="BG150" s="2">
        <f t="shared" si="101"/>
        <v>443</v>
      </c>
      <c r="BH150" s="2">
        <f t="shared" si="102"/>
        <v>19</v>
      </c>
      <c r="BI150" s="2">
        <f t="shared" si="103"/>
        <v>11290</v>
      </c>
      <c r="BJ150" s="2">
        <f t="shared" si="104"/>
        <v>932</v>
      </c>
      <c r="BK150" s="2">
        <f t="shared" si="105"/>
        <v>2522</v>
      </c>
      <c r="BL150" s="2">
        <f t="shared" si="106"/>
        <v>396350</v>
      </c>
      <c r="BM150" s="2">
        <f t="shared" si="106"/>
        <v>464</v>
      </c>
      <c r="BN150">
        <f ca="1">SUM(OFFSET($B150,-($B150-1),MATCH(BN$6,$7:$7,)-1,1,1):OFFSET($B150,0,MATCH(BN$6,$7:$7,)-1,1,1))</f>
        <v>68884</v>
      </c>
      <c r="BO150">
        <f ca="1">SUM(OFFSET($B150,-($B150-1),MATCH(BO$6,$7:$7,)-1,1,1):OFFSET($B150,0,MATCH(BO$6,$7:$7,)-1,1,1))</f>
        <v>7433</v>
      </c>
      <c r="BP150">
        <f ca="1">SUM(OFFSET($B150,-($B150-1),MATCH(BP$6,$7:$7,)-1,1,1):OFFSET($B150,0,MATCH(BP$6,$7:$7,)-1,1,1))</f>
        <v>121784</v>
      </c>
      <c r="BQ150">
        <f ca="1">SUM(OFFSET($B150,-($B150-1),MATCH(BQ$6,$7:$7,)-1,1,1):OFFSET($B150,0,MATCH(BQ$6,$7:$7,)-1,1,1))</f>
        <v>4371</v>
      </c>
      <c r="BR150">
        <f ca="1">SUM(OFFSET($B150,-($B150-1),MATCH(BR$6,$7:$7,)-1,1,1):OFFSET($B150,0,MATCH(BR$6,$7:$7,)-1,1,1))</f>
        <v>707</v>
      </c>
      <c r="BS150">
        <f ca="1">SUM(OFFSET($B150,-($B150-1),MATCH(BS$6,$7:$7,)-1,1,1):OFFSET($B150,0,MATCH(BS$6,$7:$7,)-1,1,1))</f>
        <v>3841</v>
      </c>
      <c r="BT150">
        <f ca="1">SUM(OFFSET($B150,-($B150-1),MATCH(BT$6,$7:$7,)-1,1,1):OFFSET($B150,0,MATCH(BT$6,$7:$7,)-1,1,1))</f>
        <v>3759</v>
      </c>
      <c r="BU150">
        <f ca="1">SUM(OFFSET($B150,-($B150-1),MATCH(BU$6,$7:$7,)-1,1,1):OFFSET($B150,0,MATCH(BU$6,$7:$7,)-1,1,1))</f>
        <v>1837</v>
      </c>
      <c r="BV150">
        <f ca="1">SUM(OFFSET($B150,-($B150-1),MATCH(BV$6,$7:$7,)-1,1,1):OFFSET($B150,0,MATCH(BV$6,$7:$7,)-1,1,1))</f>
        <v>868</v>
      </c>
      <c r="BW150">
        <f ca="1">SUM(OFFSET($B150,-($B150-1),MATCH(BW$6,$7:$7,)-1,1,1):OFFSET($B150,0,MATCH(BW$6,$7:$7,)-1,1,1))</f>
        <v>6464</v>
      </c>
      <c r="BX150">
        <f ca="1">SUM(OFFSET($B150,-($B150-1),MATCH(BX$6,$7:$7,)-1,1,1):OFFSET($B150,0,MATCH(BX$6,$7:$7,)-1,1,1))</f>
        <v>7841</v>
      </c>
      <c r="BY150">
        <f ca="1">SUM(OFFSET($B150,-($B150-1),MATCH(BY$6,$7:$7,)-1,1,1):OFFSET($B150,0,MATCH(BY$6,$7:$7,)-1,1,1))</f>
        <v>731</v>
      </c>
      <c r="BZ150">
        <f ca="1">SUM(OFFSET($B150,-($B150-1),MATCH(BZ$6,$7:$7,)-1,1,1):OFFSET($B150,0,MATCH(BZ$6,$7:$7,)-1,1,1))</f>
        <v>8572</v>
      </c>
      <c r="CA150">
        <f ca="1">SUM(OFFSET($B150,-($B150-1),MATCH(CA$6,$7:$7,)-1,1,1):OFFSET($B150,0,MATCH(CA$6,$7:$7,)-1,1,1))</f>
        <v>3776</v>
      </c>
      <c r="CB150">
        <f ca="1">SUM(OFFSET($B150,-($B150-1),MATCH(CB$6,$7:$7,)-1,1,1):OFFSET($B150,0,MATCH(CB$6,$7:$7,)-1,1,1))</f>
        <v>150</v>
      </c>
      <c r="CC150">
        <f ca="1">SUM(OFFSET($B150,-($B150-1),MATCH(CC$6,$7:$7,)-1,1,1):OFFSET($B150,0,MATCH(CC$6,$7:$7,)-1,1,1))</f>
        <v>0</v>
      </c>
      <c r="CD150">
        <f ca="1">SUM(OFFSET($B150,-($B150-1),MATCH(CD$6,$7:$7,)-1,1,1):OFFSET($B150,0,MATCH(CD$6,$7:$7,)-1,1,1))</f>
        <v>4026</v>
      </c>
      <c r="CE150">
        <f ca="1">SUM(OFFSET($B150,-($B150-1),MATCH(CE$6,$7:$7,)-1,1,1):OFFSET($B150,0,MATCH(CE$6,$7:$7,)-1,1,1))</f>
        <v>416</v>
      </c>
      <c r="CF150">
        <f ca="1">SUM(OFFSET($B150,-($B150-1),MATCH(CF$6,$7:$7,)-1,1,1):OFFSET($B150,0,MATCH(CF$6,$7:$7,)-1,1,1))</f>
        <v>1118</v>
      </c>
      <c r="CG150">
        <f ca="1">SUM(OFFSET($B150,-($B150-1),MATCH(CG$6,$7:$7,)-1,1,1):OFFSET($B150,0,MATCH(CG$6,$7:$7,)-1,1,1))</f>
        <v>191528</v>
      </c>
      <c r="CH150">
        <f ca="1">SUM(OFFSET($B150,-($B150-1),MATCH(CH$6,$7:$7,)-1,1,1):OFFSET($B150,0,MATCH(CH$6,$7:$7,)-1,1,1))</f>
        <v>0</v>
      </c>
      <c r="CI150">
        <f ca="1">SUM(OFFSET($B150,-($B150-1),MATCH(CI$6,$7:$7,)-1,1,1):OFFSET($B150,0,MATCH(CI$6,$7:$7,)-1,1,1))</f>
        <v>84068</v>
      </c>
      <c r="CJ150" s="41">
        <f>'[3]Tab L Summary'!$B69</f>
        <v>3632</v>
      </c>
      <c r="CK150">
        <f>'[3]Tab L Summary'!$D69</f>
        <v>3968</v>
      </c>
      <c r="CL150" s="41">
        <f>'[3]Tab L Summary'!$F69</f>
        <v>7568</v>
      </c>
      <c r="CM150" t="e">
        <f>'[3]Tab L Summary'!$H69</f>
        <v>#N/A</v>
      </c>
      <c r="CN150" s="41">
        <f>'[3]Tab L Summary'!$J69</f>
        <v>1232</v>
      </c>
      <c r="CO150" s="2">
        <f t="shared" ref="CO150:CS153" si="108">SUM(CJ139:CJ150)</f>
        <v>44240</v>
      </c>
      <c r="CP150" s="2">
        <f t="shared" si="108"/>
        <v>58576</v>
      </c>
      <c r="CQ150" s="2">
        <f t="shared" si="108"/>
        <v>99024</v>
      </c>
      <c r="CR150" s="2" t="e">
        <f t="shared" si="108"/>
        <v>#N/A</v>
      </c>
      <c r="CS150" s="2">
        <f t="shared" si="108"/>
        <v>12384</v>
      </c>
      <c r="CT150">
        <f ca="1">SUM(OFFSET($B150,-($B150-1),MATCH(CT$6,$7:$7,)-1,1,1):OFFSET($B150,0,MATCH(CT$6,$7:$7,)-1,1,1))</f>
        <v>21744</v>
      </c>
      <c r="CU150">
        <f ca="1">SUM(OFFSET($B150,-($B150-1),MATCH(CU$6,$7:$7,)-1,1,1):OFFSET($B150,0,MATCH(CU$6,$7:$7,)-1,1,1))</f>
        <v>39728</v>
      </c>
      <c r="CV150" t="e">
        <f ca="1">SUM(OFFSET($B150,-($B150-1),MATCH(CV$6,$7:$7,)-1,1,1):OFFSET($B150,0,MATCH(CV$6,$7:$7,)-1,1,1))</f>
        <v>#N/A</v>
      </c>
      <c r="CW150">
        <f ca="1">SUM(OFFSET($B150,-($B150-1),MATCH(CW$6,$7:$7,)-1,1,1):OFFSET($B150,0,MATCH(CW$6,$7:$7,)-1,1,1))</f>
        <v>6160</v>
      </c>
      <c r="CX150">
        <f ca="1">SUM(OFFSET($B150,-($B150-1),MATCH(CX$6,$7:$7,)-1,1,1):OFFSET($B150,0,MATCH(CX$6,$7:$7,)-1,1,1))</f>
        <v>261568</v>
      </c>
    </row>
    <row r="151" spans="2:102">
      <c r="B151" s="38">
        <f t="shared" si="83"/>
        <v>7</v>
      </c>
      <c r="C151" s="37">
        <v>43009</v>
      </c>
      <c r="D151" s="153">
        <f>'[3]Data Summary'!$E26</f>
        <v>81322</v>
      </c>
      <c r="E151" s="154">
        <f>'[3]Data Summary'!$I26</f>
        <v>559</v>
      </c>
      <c r="F151" s="154">
        <f>'[3]Data Summary'!$M26</f>
        <v>99432</v>
      </c>
      <c r="G151" s="155">
        <f t="shared" si="76"/>
        <v>903598</v>
      </c>
      <c r="H151" s="155">
        <f t="shared" si="84"/>
        <v>6454</v>
      </c>
      <c r="I151" s="155">
        <f t="shared" si="81"/>
        <v>1151682</v>
      </c>
      <c r="J151" s="155">
        <f ca="1">SUM(OFFSET($B151,-($B151-1),MATCH(J$6,$7:$7,)-1,1,1):OFFSET($B151,0,MATCH(J$6,$7:$7,)-1,1,1))</f>
        <v>3697</v>
      </c>
      <c r="K151" s="155">
        <f ca="1">SUM(OFFSET($B151,-($B151-1),MATCH(K$6,$7:$7,)-1,1,1):OFFSET($B151,0,MATCH(K$6,$7:$7,)-1,1,1))</f>
        <v>659370</v>
      </c>
      <c r="L151" s="155">
        <f ca="1">SUM(OFFSET($B151,-($B151-1),MATCH(L$6,$7:$7,)-1,1,1):OFFSET($B151,0,MATCH(L$6,$7:$7,)-1,1,1))</f>
        <v>6312063</v>
      </c>
      <c r="M151" s="31">
        <f>'[3]Data Summary'!$C26</f>
        <v>464208</v>
      </c>
      <c r="N151" s="41">
        <f>'[3]Data Summary'!$G26</f>
        <v>6759</v>
      </c>
      <c r="O151" s="41">
        <f>'[3]Data Summary'!$K26</f>
        <v>566271</v>
      </c>
      <c r="P151">
        <f t="shared" si="78"/>
        <v>5164014</v>
      </c>
      <c r="Q151">
        <f t="shared" si="79"/>
        <v>77627</v>
      </c>
      <c r="R151">
        <f t="shared" si="80"/>
        <v>6546535</v>
      </c>
      <c r="S151">
        <f ca="1">SUM(OFFSET($B151,-($B151-1),MATCH(S$6,$7:$7,)-1,1,1):OFFSET($B151,0,MATCH(S$6,$7:$7,)-1,1,1))</f>
        <v>45481</v>
      </c>
      <c r="T151">
        <f ca="1">SUM(OFFSET($B151,-($B151-1),MATCH(T$6,$7:$7,)-1,1,1):OFFSET($B151,0,MATCH(T$6,$7:$7,)-1,1,1))</f>
        <v>3873179</v>
      </c>
      <c r="U151">
        <f ca="1">SUM(OFFSET($B151,-($B151-1),MATCH(U$6,$7:$7,)-1,1,1):OFFSET($B151,0,MATCH(U$6,$7:$7,)-1,1,1))</f>
        <v>35911003</v>
      </c>
      <c r="V151" s="31">
        <f>'[3]Tab K Summary'!$B70</f>
        <v>1029</v>
      </c>
      <c r="W151" s="41">
        <f>'[3]Tab K Summary'!$D70</f>
        <v>11507</v>
      </c>
      <c r="X151" s="41">
        <f>'[3]Tab K Summary'!$F70</f>
        <v>1328</v>
      </c>
      <c r="Y151" s="41">
        <f>'[3]Tab K Summary'!$H70</f>
        <v>26358</v>
      </c>
      <c r="Z151" s="41">
        <f>'[3]Tab K Summary'!$J70</f>
        <v>627</v>
      </c>
      <c r="AA151" s="41">
        <f>'[3]Tab K Summary'!$L70</f>
        <v>166</v>
      </c>
      <c r="AB151" s="41">
        <f>'[3]Tab K Summary'!$N70</f>
        <v>941</v>
      </c>
      <c r="AC151" s="41">
        <f>'[3]Tab K Summary'!$P70</f>
        <v>650</v>
      </c>
      <c r="AD151" s="41">
        <f>'[3]Tab K Summary'!$R70</f>
        <v>324</v>
      </c>
      <c r="AE151" s="41">
        <f>'[3]Tab K Summary'!$T70</f>
        <v>162</v>
      </c>
      <c r="AF151" s="41">
        <f>'[3]Tab K Summary'!$V70</f>
        <v>1136</v>
      </c>
      <c r="AG151" s="41">
        <f>'[3]Tab K Summary'!$X70</f>
        <v>1440</v>
      </c>
      <c r="AH151" s="41">
        <f>'[3]Tab K Summary'!$Z70</f>
        <v>39</v>
      </c>
      <c r="AI151" s="41">
        <f>'[3]Tab K Summary'!$AB70</f>
        <v>1479</v>
      </c>
      <c r="AJ151" s="41">
        <f>'[3]Tab K Summary'!$AD70</f>
        <v>939</v>
      </c>
      <c r="AK151" s="41">
        <f>'[3]Tab K Summary'!$AF70</f>
        <v>21</v>
      </c>
      <c r="AL151" s="41">
        <f>'[3]Tab K Summary'!$AH70</f>
        <v>0</v>
      </c>
      <c r="AM151" s="41">
        <f>'[3]Tab K Summary'!$AJ70</f>
        <v>976</v>
      </c>
      <c r="AN151" s="41">
        <f>'[3]Tab K Summary'!$AL70</f>
        <v>70</v>
      </c>
      <c r="AO151" s="41">
        <f>'[3]Tab K Summary'!$AN70</f>
        <v>137</v>
      </c>
      <c r="AP151" s="41">
        <f>'[3]Tab K Summary'!$AP70</f>
        <v>38049</v>
      </c>
      <c r="AQ151" s="41">
        <f>'[3]Tab K Summary'!$AR70</f>
        <v>0</v>
      </c>
      <c r="AR151" s="2">
        <f t="shared" si="107"/>
        <v>14003</v>
      </c>
      <c r="AS151" s="2">
        <f t="shared" si="107"/>
        <v>160766</v>
      </c>
      <c r="AT151" s="2">
        <f t="shared" si="107"/>
        <v>22618</v>
      </c>
      <c r="AU151" s="2">
        <f t="shared" si="107"/>
        <v>234243</v>
      </c>
      <c r="AV151" s="2">
        <f t="shared" si="107"/>
        <v>10761</v>
      </c>
      <c r="AW151" s="2">
        <f t="shared" si="107"/>
        <v>1782</v>
      </c>
      <c r="AX151" s="2">
        <f t="shared" si="107"/>
        <v>10567</v>
      </c>
      <c r="AY151" s="2">
        <f t="shared" si="93"/>
        <v>8671</v>
      </c>
      <c r="AZ151" s="2">
        <f t="shared" si="94"/>
        <v>4694</v>
      </c>
      <c r="BA151" s="2">
        <f t="shared" si="95"/>
        <v>1694</v>
      </c>
      <c r="BB151" s="2">
        <f t="shared" si="96"/>
        <v>15059</v>
      </c>
      <c r="BC151" s="2">
        <f t="shared" si="97"/>
        <v>24102</v>
      </c>
      <c r="BD151" s="2">
        <f t="shared" si="98"/>
        <v>2225</v>
      </c>
      <c r="BE151" s="2">
        <f t="shared" si="99"/>
        <v>26327</v>
      </c>
      <c r="BF151" s="2">
        <f t="shared" si="100"/>
        <v>10435</v>
      </c>
      <c r="BG151" s="2">
        <f t="shared" si="101"/>
        <v>448</v>
      </c>
      <c r="BH151" s="2">
        <f t="shared" si="102"/>
        <v>19</v>
      </c>
      <c r="BI151" s="2">
        <f t="shared" si="103"/>
        <v>11066</v>
      </c>
      <c r="BJ151" s="2">
        <f t="shared" si="104"/>
        <v>985</v>
      </c>
      <c r="BK151" s="2">
        <f t="shared" si="105"/>
        <v>2490</v>
      </c>
      <c r="BL151" s="2">
        <f t="shared" si="106"/>
        <v>397249</v>
      </c>
      <c r="BM151" s="2">
        <f t="shared" si="106"/>
        <v>388</v>
      </c>
      <c r="BN151">
        <f ca="1">SUM(OFFSET($B151,-($B151-1),MATCH(BN$6,$7:$7,)-1,1,1):OFFSET($B151,0,MATCH(BN$6,$7:$7,)-1,1,1))</f>
        <v>80391</v>
      </c>
      <c r="BO151">
        <f ca="1">SUM(OFFSET($B151,-($B151-1),MATCH(BO$6,$7:$7,)-1,1,1):OFFSET($B151,0,MATCH(BO$6,$7:$7,)-1,1,1))</f>
        <v>8761</v>
      </c>
      <c r="BP151">
        <f ca="1">SUM(OFFSET($B151,-($B151-1),MATCH(BP$6,$7:$7,)-1,1,1):OFFSET($B151,0,MATCH(BP$6,$7:$7,)-1,1,1))</f>
        <v>148142</v>
      </c>
      <c r="BQ151">
        <f ca="1">SUM(OFFSET($B151,-($B151-1),MATCH(BQ$6,$7:$7,)-1,1,1):OFFSET($B151,0,MATCH(BQ$6,$7:$7,)-1,1,1))</f>
        <v>4998</v>
      </c>
      <c r="BR151">
        <f ca="1">SUM(OFFSET($B151,-($B151-1),MATCH(BR$6,$7:$7,)-1,1,1):OFFSET($B151,0,MATCH(BR$6,$7:$7,)-1,1,1))</f>
        <v>873</v>
      </c>
      <c r="BS151">
        <f ca="1">SUM(OFFSET($B151,-($B151-1),MATCH(BS$6,$7:$7,)-1,1,1):OFFSET($B151,0,MATCH(BS$6,$7:$7,)-1,1,1))</f>
        <v>4782</v>
      </c>
      <c r="BT151">
        <f ca="1">SUM(OFFSET($B151,-($B151-1),MATCH(BT$6,$7:$7,)-1,1,1):OFFSET($B151,0,MATCH(BT$6,$7:$7,)-1,1,1))</f>
        <v>4409</v>
      </c>
      <c r="BU151">
        <f ca="1">SUM(OFFSET($B151,-($B151-1),MATCH(BU$6,$7:$7,)-1,1,1):OFFSET($B151,0,MATCH(BU$6,$7:$7,)-1,1,1))</f>
        <v>2161</v>
      </c>
      <c r="BV151">
        <f ca="1">SUM(OFFSET($B151,-($B151-1),MATCH(BV$6,$7:$7,)-1,1,1):OFFSET($B151,0,MATCH(BV$6,$7:$7,)-1,1,1))</f>
        <v>1030</v>
      </c>
      <c r="BW151">
        <f ca="1">SUM(OFFSET($B151,-($B151-1),MATCH(BW$6,$7:$7,)-1,1,1):OFFSET($B151,0,MATCH(BW$6,$7:$7,)-1,1,1))</f>
        <v>7600</v>
      </c>
      <c r="BX151">
        <f ca="1">SUM(OFFSET($B151,-($B151-1),MATCH(BX$6,$7:$7,)-1,1,1):OFFSET($B151,0,MATCH(BX$6,$7:$7,)-1,1,1))</f>
        <v>9281</v>
      </c>
      <c r="BY151">
        <f ca="1">SUM(OFFSET($B151,-($B151-1),MATCH(BY$6,$7:$7,)-1,1,1):OFFSET($B151,0,MATCH(BY$6,$7:$7,)-1,1,1))</f>
        <v>770</v>
      </c>
      <c r="BZ151">
        <f ca="1">SUM(OFFSET($B151,-($B151-1),MATCH(BZ$6,$7:$7,)-1,1,1):OFFSET($B151,0,MATCH(BZ$6,$7:$7,)-1,1,1))</f>
        <v>10051</v>
      </c>
      <c r="CA151">
        <f ca="1">SUM(OFFSET($B151,-($B151-1),MATCH(CA$6,$7:$7,)-1,1,1):OFFSET($B151,0,MATCH(CA$6,$7:$7,)-1,1,1))</f>
        <v>4715</v>
      </c>
      <c r="CB151">
        <f ca="1">SUM(OFFSET($B151,-($B151-1),MATCH(CB$6,$7:$7,)-1,1,1):OFFSET($B151,0,MATCH(CB$6,$7:$7,)-1,1,1))</f>
        <v>171</v>
      </c>
      <c r="CC151">
        <f ca="1">SUM(OFFSET($B151,-($B151-1),MATCH(CC$6,$7:$7,)-1,1,1):OFFSET($B151,0,MATCH(CC$6,$7:$7,)-1,1,1))</f>
        <v>0</v>
      </c>
      <c r="CD151">
        <f ca="1">SUM(OFFSET($B151,-($B151-1),MATCH(CD$6,$7:$7,)-1,1,1):OFFSET($B151,0,MATCH(CD$6,$7:$7,)-1,1,1))</f>
        <v>5002</v>
      </c>
      <c r="CE151">
        <f ca="1">SUM(OFFSET($B151,-($B151-1),MATCH(CE$6,$7:$7,)-1,1,1):OFFSET($B151,0,MATCH(CE$6,$7:$7,)-1,1,1))</f>
        <v>486</v>
      </c>
      <c r="CF151">
        <f ca="1">SUM(OFFSET($B151,-($B151-1),MATCH(CF$6,$7:$7,)-1,1,1):OFFSET($B151,0,MATCH(CF$6,$7:$7,)-1,1,1))</f>
        <v>1255</v>
      </c>
      <c r="CG151">
        <f ca="1">SUM(OFFSET($B151,-($B151-1),MATCH(CG$6,$7:$7,)-1,1,1):OFFSET($B151,0,MATCH(CG$6,$7:$7,)-1,1,1))</f>
        <v>229577</v>
      </c>
      <c r="CH151">
        <f ca="1">SUM(OFFSET($B151,-($B151-1),MATCH(CH$6,$7:$7,)-1,1,1):OFFSET($B151,0,MATCH(CH$6,$7:$7,)-1,1,1))</f>
        <v>0</v>
      </c>
      <c r="CI151">
        <f ca="1">SUM(OFFSET($B151,-($B151-1),MATCH(CI$6,$7:$7,)-1,1,1):OFFSET($B151,0,MATCH(CI$6,$7:$7,)-1,1,1))</f>
        <v>98071</v>
      </c>
      <c r="CJ151" s="41">
        <f>'[3]Tab L Summary'!$B70</f>
        <v>3824</v>
      </c>
      <c r="CK151">
        <f>'[3]Tab L Summary'!$D70</f>
        <v>3648</v>
      </c>
      <c r="CL151" s="41">
        <f>'[3]Tab L Summary'!$F70</f>
        <v>6544</v>
      </c>
      <c r="CM151" t="e">
        <f>'[3]Tab L Summary'!$H70</f>
        <v>#N/A</v>
      </c>
      <c r="CN151" s="41">
        <f>'[3]Tab L Summary'!$J70</f>
        <v>1072</v>
      </c>
      <c r="CO151" s="2">
        <f t="shared" si="108"/>
        <v>44096</v>
      </c>
      <c r="CP151" s="2">
        <f t="shared" si="108"/>
        <v>57552</v>
      </c>
      <c r="CQ151" s="2">
        <f t="shared" si="108"/>
        <v>99072</v>
      </c>
      <c r="CR151" s="2" t="e">
        <f t="shared" si="108"/>
        <v>#N/A</v>
      </c>
      <c r="CS151" s="2">
        <f t="shared" si="108"/>
        <v>12592</v>
      </c>
      <c r="CT151">
        <f ca="1">SUM(OFFSET($B151,-($B151-1),MATCH(CT$6,$7:$7,)-1,1,1):OFFSET($B151,0,MATCH(CT$6,$7:$7,)-1,1,1))</f>
        <v>25392</v>
      </c>
      <c r="CU151">
        <f ca="1">SUM(OFFSET($B151,-($B151-1),MATCH(CU$6,$7:$7,)-1,1,1):OFFSET($B151,0,MATCH(CU$6,$7:$7,)-1,1,1))</f>
        <v>46272</v>
      </c>
      <c r="CV151" t="e">
        <f ca="1">SUM(OFFSET($B151,-($B151-1),MATCH(CV$6,$7:$7,)-1,1,1):OFFSET($B151,0,MATCH(CV$6,$7:$7,)-1,1,1))</f>
        <v>#N/A</v>
      </c>
      <c r="CW151">
        <f ca="1">SUM(OFFSET($B151,-($B151-1),MATCH(CW$6,$7:$7,)-1,1,1):OFFSET($B151,0,MATCH(CW$6,$7:$7,)-1,1,1))</f>
        <v>7232</v>
      </c>
      <c r="CX151">
        <f ca="1">SUM(OFFSET($B151,-($B151-1),MATCH(CX$6,$7:$7,)-1,1,1):OFFSET($B151,0,MATCH(CX$6,$7:$7,)-1,1,1))</f>
        <v>305664</v>
      </c>
    </row>
    <row r="152" spans="2:102">
      <c r="B152" s="38">
        <f t="shared" si="83"/>
        <v>8</v>
      </c>
      <c r="C152" s="37">
        <v>43040</v>
      </c>
      <c r="D152" s="153">
        <f>'[3]Data Summary'!$E27</f>
        <v>74773</v>
      </c>
      <c r="E152" s="154">
        <f>'[3]Data Summary'!$I27</f>
        <v>508</v>
      </c>
      <c r="F152" s="154">
        <f>'[3]Data Summary'!$M27</f>
        <v>90834</v>
      </c>
      <c r="G152" s="155">
        <f t="shared" si="76"/>
        <v>902943</v>
      </c>
      <c r="H152" s="155">
        <f t="shared" si="84"/>
        <v>6418</v>
      </c>
      <c r="I152" s="155">
        <f t="shared" si="81"/>
        <v>1145516</v>
      </c>
      <c r="J152" s="155">
        <f ca="1">SUM(OFFSET($B152,-($B152-1),MATCH(J$6,$7:$7,)-1,1,1):OFFSET($B152,0,MATCH(J$6,$7:$7,)-1,1,1))</f>
        <v>4205</v>
      </c>
      <c r="K152" s="155">
        <f ca="1">SUM(OFFSET($B152,-($B152-1),MATCH(K$6,$7:$7,)-1,1,1):OFFSET($B152,0,MATCH(K$6,$7:$7,)-1,1,1))</f>
        <v>750204</v>
      </c>
      <c r="L152" s="155">
        <f ca="1">SUM(OFFSET($B152,-($B152-1),MATCH(L$6,$7:$7,)-1,1,1):OFFSET($B152,0,MATCH(L$6,$7:$7,)-1,1,1))</f>
        <v>7215006</v>
      </c>
      <c r="M152" s="31">
        <f>'[3]Data Summary'!$C27</f>
        <v>466663</v>
      </c>
      <c r="N152" s="41">
        <f>'[3]Data Summary'!$G27</f>
        <v>6673</v>
      </c>
      <c r="O152" s="41">
        <f>'[3]Data Summary'!$K27</f>
        <v>556705</v>
      </c>
      <c r="P152">
        <f t="shared" si="78"/>
        <v>5204996</v>
      </c>
      <c r="Q152">
        <f t="shared" si="79"/>
        <v>77691</v>
      </c>
      <c r="R152">
        <f t="shared" si="80"/>
        <v>6536589</v>
      </c>
      <c r="S152">
        <f ca="1">SUM(OFFSET($B152,-($B152-1),MATCH(S$6,$7:$7,)-1,1,1):OFFSET($B152,0,MATCH(S$6,$7:$7,)-1,1,1))</f>
        <v>52154</v>
      </c>
      <c r="T152">
        <f ca="1">SUM(OFFSET($B152,-($B152-1),MATCH(T$6,$7:$7,)-1,1,1):OFFSET($B152,0,MATCH(T$6,$7:$7,)-1,1,1))</f>
        <v>4429884</v>
      </c>
      <c r="U152">
        <f ca="1">SUM(OFFSET($B152,-($B152-1),MATCH(U$6,$7:$7,)-1,1,1):OFFSET($B152,0,MATCH(U$6,$7:$7,)-1,1,1))</f>
        <v>41115999</v>
      </c>
      <c r="V152" s="31">
        <f>'[3]Tab K Summary'!$B71</f>
        <v>0</v>
      </c>
      <c r="W152" s="41">
        <f>'[3]Tab K Summary'!$D71</f>
        <v>13752</v>
      </c>
      <c r="X152" s="41">
        <f>'[3]Tab K Summary'!$F71</f>
        <v>0</v>
      </c>
      <c r="Y152" s="41">
        <f>'[3]Tab K Summary'!$H71</f>
        <v>18224</v>
      </c>
      <c r="Z152" s="41">
        <f>'[3]Tab K Summary'!$J71</f>
        <v>0</v>
      </c>
      <c r="AA152" s="41">
        <f>'[3]Tab K Summary'!$L71</f>
        <v>244</v>
      </c>
      <c r="AB152" s="41">
        <f>'[3]Tab K Summary'!$N71</f>
        <v>0</v>
      </c>
      <c r="AC152" s="41">
        <f>'[3]Tab K Summary'!$P71</f>
        <v>922</v>
      </c>
      <c r="AD152" s="41">
        <f>'[3]Tab K Summary'!$R71</f>
        <v>524</v>
      </c>
      <c r="AE152" s="41">
        <f>'[3]Tab K Summary'!$T71</f>
        <v>295</v>
      </c>
      <c r="AF152" s="41">
        <f>'[3]Tab K Summary'!$V71</f>
        <v>0</v>
      </c>
      <c r="AG152" s="41">
        <f>'[3]Tab K Summary'!$X71</f>
        <v>2144</v>
      </c>
      <c r="AH152" s="41">
        <f>'[3]Tab K Summary'!$Z71</f>
        <v>273</v>
      </c>
      <c r="AI152" s="41">
        <f>'[3]Tab K Summary'!$AB71</f>
        <v>0</v>
      </c>
      <c r="AJ152" s="41">
        <f>'[3]Tab K Summary'!$AD71</f>
        <v>1055</v>
      </c>
      <c r="AK152" s="41">
        <f>'[3]Tab K Summary'!$AF71</f>
        <v>32</v>
      </c>
      <c r="AL152" s="41">
        <f>'[3]Tab K Summary'!$AH71</f>
        <v>16</v>
      </c>
      <c r="AM152" s="41">
        <f>'[3]Tab K Summary'!$AJ71</f>
        <v>0</v>
      </c>
      <c r="AN152" s="41">
        <f>'[3]Tab K Summary'!$AL71</f>
        <v>120</v>
      </c>
      <c r="AO152" s="41">
        <f>'[3]Tab K Summary'!$AN71</f>
        <v>260</v>
      </c>
      <c r="AP152" s="41">
        <f>'[3]Tab K Summary'!$AP71</f>
        <v>0</v>
      </c>
      <c r="AQ152" s="41">
        <f>'[3]Tab K Summary'!$AR71</f>
        <v>205</v>
      </c>
      <c r="AR152" s="2">
        <f t="shared" si="107"/>
        <v>12675</v>
      </c>
      <c r="AS152" s="2">
        <f t="shared" si="107"/>
        <v>161177</v>
      </c>
      <c r="AT152" s="2">
        <f t="shared" si="107"/>
        <v>20918</v>
      </c>
      <c r="AU152" s="2">
        <f t="shared" si="107"/>
        <v>232102</v>
      </c>
      <c r="AV152" s="2">
        <f t="shared" si="107"/>
        <v>9658</v>
      </c>
      <c r="AW152" s="2">
        <f t="shared" si="107"/>
        <v>1908</v>
      </c>
      <c r="AX152" s="2">
        <f t="shared" si="107"/>
        <v>9397</v>
      </c>
      <c r="AY152" s="2">
        <f t="shared" si="93"/>
        <v>8723</v>
      </c>
      <c r="AZ152" s="2">
        <f t="shared" si="94"/>
        <v>4769</v>
      </c>
      <c r="BA152" s="2">
        <f t="shared" si="95"/>
        <v>1874</v>
      </c>
      <c r="BB152" s="2">
        <f t="shared" si="96"/>
        <v>13625</v>
      </c>
      <c r="BC152" s="2">
        <f t="shared" si="97"/>
        <v>24366</v>
      </c>
      <c r="BD152" s="2">
        <f t="shared" si="98"/>
        <v>2173</v>
      </c>
      <c r="BE152" s="2">
        <f t="shared" si="99"/>
        <v>24122</v>
      </c>
      <c r="BF152" s="2">
        <f t="shared" si="100"/>
        <v>10336</v>
      </c>
      <c r="BG152" s="2">
        <f t="shared" si="101"/>
        <v>416</v>
      </c>
      <c r="BH152" s="2">
        <f t="shared" si="102"/>
        <v>33</v>
      </c>
      <c r="BI152" s="2">
        <f t="shared" si="103"/>
        <v>9846</v>
      </c>
      <c r="BJ152" s="2">
        <f t="shared" si="104"/>
        <v>998</v>
      </c>
      <c r="BK152" s="2">
        <f t="shared" si="105"/>
        <v>2513</v>
      </c>
      <c r="BL152" s="2">
        <f t="shared" si="106"/>
        <v>363327</v>
      </c>
      <c r="BM152" s="2">
        <f t="shared" si="106"/>
        <v>466</v>
      </c>
      <c r="BN152">
        <f ca="1">SUM(OFFSET($B152,-($B152-1),MATCH(BN$6,$7:$7,)-1,1,1):OFFSET($B152,0,MATCH(BN$6,$7:$7,)-1,1,1))</f>
        <v>94143</v>
      </c>
      <c r="BO152">
        <f ca="1">SUM(OFFSET($B152,-($B152-1),MATCH(BO$6,$7:$7,)-1,1,1):OFFSET($B152,0,MATCH(BO$6,$7:$7,)-1,1,1))</f>
        <v>8761</v>
      </c>
      <c r="BP152">
        <f ca="1">SUM(OFFSET($B152,-($B152-1),MATCH(BP$6,$7:$7,)-1,1,1):OFFSET($B152,0,MATCH(BP$6,$7:$7,)-1,1,1))</f>
        <v>166366</v>
      </c>
      <c r="BQ152">
        <f ca="1">SUM(OFFSET($B152,-($B152-1),MATCH(BQ$6,$7:$7,)-1,1,1):OFFSET($B152,0,MATCH(BQ$6,$7:$7,)-1,1,1))</f>
        <v>4998</v>
      </c>
      <c r="BR152">
        <f ca="1">SUM(OFFSET($B152,-($B152-1),MATCH(BR$6,$7:$7,)-1,1,1):OFFSET($B152,0,MATCH(BR$6,$7:$7,)-1,1,1))</f>
        <v>1117</v>
      </c>
      <c r="BS152">
        <f ca="1">SUM(OFFSET($B152,-($B152-1),MATCH(BS$6,$7:$7,)-1,1,1):OFFSET($B152,0,MATCH(BS$6,$7:$7,)-1,1,1))</f>
        <v>4782</v>
      </c>
      <c r="BT152">
        <f ca="1">SUM(OFFSET($B152,-($B152-1),MATCH(BT$6,$7:$7,)-1,1,1):OFFSET($B152,0,MATCH(BT$6,$7:$7,)-1,1,1))</f>
        <v>5331</v>
      </c>
      <c r="BU152">
        <f ca="1">SUM(OFFSET($B152,-($B152-1),MATCH(BU$6,$7:$7,)-1,1,1):OFFSET($B152,0,MATCH(BU$6,$7:$7,)-1,1,1))</f>
        <v>2685</v>
      </c>
      <c r="BV152">
        <f ca="1">SUM(OFFSET($B152,-($B152-1),MATCH(BV$6,$7:$7,)-1,1,1):OFFSET($B152,0,MATCH(BV$6,$7:$7,)-1,1,1))</f>
        <v>1325</v>
      </c>
      <c r="BW152">
        <f ca="1">SUM(OFFSET($B152,-($B152-1),MATCH(BW$6,$7:$7,)-1,1,1):OFFSET($B152,0,MATCH(BW$6,$7:$7,)-1,1,1))</f>
        <v>7600</v>
      </c>
      <c r="BX152">
        <f ca="1">SUM(OFFSET($B152,-($B152-1),MATCH(BX$6,$7:$7,)-1,1,1):OFFSET($B152,0,MATCH(BX$6,$7:$7,)-1,1,1))</f>
        <v>11425</v>
      </c>
      <c r="BY152">
        <f ca="1">SUM(OFFSET($B152,-($B152-1),MATCH(BY$6,$7:$7,)-1,1,1):OFFSET($B152,0,MATCH(BY$6,$7:$7,)-1,1,1))</f>
        <v>1043</v>
      </c>
      <c r="BZ152">
        <f ca="1">SUM(OFFSET($B152,-($B152-1),MATCH(BZ$6,$7:$7,)-1,1,1):OFFSET($B152,0,MATCH(BZ$6,$7:$7,)-1,1,1))</f>
        <v>10051</v>
      </c>
      <c r="CA152">
        <f ca="1">SUM(OFFSET($B152,-($B152-1),MATCH(CA$6,$7:$7,)-1,1,1):OFFSET($B152,0,MATCH(CA$6,$7:$7,)-1,1,1))</f>
        <v>5770</v>
      </c>
      <c r="CB152">
        <f ca="1">SUM(OFFSET($B152,-($B152-1),MATCH(CB$6,$7:$7,)-1,1,1):OFFSET($B152,0,MATCH(CB$6,$7:$7,)-1,1,1))</f>
        <v>203</v>
      </c>
      <c r="CC152">
        <f ca="1">SUM(OFFSET($B152,-($B152-1),MATCH(CC$6,$7:$7,)-1,1,1):OFFSET($B152,0,MATCH(CC$6,$7:$7,)-1,1,1))</f>
        <v>16</v>
      </c>
      <c r="CD152">
        <f ca="1">SUM(OFFSET($B152,-($B152-1),MATCH(CD$6,$7:$7,)-1,1,1):OFFSET($B152,0,MATCH(CD$6,$7:$7,)-1,1,1))</f>
        <v>5002</v>
      </c>
      <c r="CE152">
        <f ca="1">SUM(OFFSET($B152,-($B152-1),MATCH(CE$6,$7:$7,)-1,1,1):OFFSET($B152,0,MATCH(CE$6,$7:$7,)-1,1,1))</f>
        <v>606</v>
      </c>
      <c r="CF152">
        <f ca="1">SUM(OFFSET($B152,-($B152-1),MATCH(CF$6,$7:$7,)-1,1,1):OFFSET($B152,0,MATCH(CF$6,$7:$7,)-1,1,1))</f>
        <v>1515</v>
      </c>
      <c r="CG152">
        <f ca="1">SUM(OFFSET($B152,-($B152-1),MATCH(CG$6,$7:$7,)-1,1,1):OFFSET($B152,0,MATCH(CG$6,$7:$7,)-1,1,1))</f>
        <v>229577</v>
      </c>
      <c r="CH152">
        <f ca="1">SUM(OFFSET($B152,-($B152-1),MATCH(CH$6,$7:$7,)-1,1,1):OFFSET($B152,0,MATCH(CH$6,$7:$7,)-1,1,1))</f>
        <v>205</v>
      </c>
      <c r="CI152">
        <f ca="1">SUM(OFFSET($B152,-($B152-1),MATCH(CI$6,$7:$7,)-1,1,1):OFFSET($B152,0,MATCH(CI$6,$7:$7,)-1,1,1))</f>
        <v>110746</v>
      </c>
      <c r="CJ152" s="41">
        <f>'[3]Tab L Summary'!$B71</f>
        <v>3344</v>
      </c>
      <c r="CK152">
        <f>'[3]Tab L Summary'!$D71</f>
        <v>5776</v>
      </c>
      <c r="CL152" s="41">
        <f>'[3]Tab L Summary'!$F71</f>
        <v>7664</v>
      </c>
      <c r="CM152" t="e">
        <f>'[3]Tab L Summary'!$H71</f>
        <v>#N/A</v>
      </c>
      <c r="CN152" s="41">
        <f>'[3]Tab L Summary'!$J71</f>
        <v>3058</v>
      </c>
      <c r="CO152" s="2">
        <f t="shared" si="108"/>
        <v>42576</v>
      </c>
      <c r="CP152" s="2">
        <f t="shared" si="108"/>
        <v>58224</v>
      </c>
      <c r="CQ152" s="2">
        <f t="shared" si="108"/>
        <v>99360</v>
      </c>
      <c r="CR152" s="2" t="e">
        <f t="shared" si="108"/>
        <v>#N/A</v>
      </c>
      <c r="CS152" s="2">
        <f t="shared" si="108"/>
        <v>14866</v>
      </c>
      <c r="CT152">
        <f ca="1">SUM(OFFSET($B152,-($B152-1),MATCH(CT$6,$7:$7,)-1,1,1):OFFSET($B152,0,MATCH(CT$6,$7:$7,)-1,1,1))</f>
        <v>31168</v>
      </c>
      <c r="CU152">
        <f ca="1">SUM(OFFSET($B152,-($B152-1),MATCH(CU$6,$7:$7,)-1,1,1):OFFSET($B152,0,MATCH(CU$6,$7:$7,)-1,1,1))</f>
        <v>53936</v>
      </c>
      <c r="CV152" t="e">
        <f ca="1">SUM(OFFSET($B152,-($B152-1),MATCH(CV$6,$7:$7,)-1,1,1):OFFSET($B152,0,MATCH(CV$6,$7:$7,)-1,1,1))</f>
        <v>#N/A</v>
      </c>
      <c r="CW152">
        <f ca="1">SUM(OFFSET($B152,-($B152-1),MATCH(CW$6,$7:$7,)-1,1,1):OFFSET($B152,0,MATCH(CW$6,$7:$7,)-1,1,1))</f>
        <v>10290</v>
      </c>
      <c r="CX152">
        <f ca="1">SUM(OFFSET($B152,-($B152-1),MATCH(CX$6,$7:$7,)-1,1,1):OFFSET($B152,0,MATCH(CX$6,$7:$7,)-1,1,1))</f>
        <v>348240</v>
      </c>
    </row>
    <row r="153" spans="2:102">
      <c r="B153" s="38">
        <f t="shared" si="83"/>
        <v>9</v>
      </c>
      <c r="C153" s="37">
        <v>43070</v>
      </c>
      <c r="D153" s="153">
        <f>'[3]Data Summary'!$E28</f>
        <v>80141</v>
      </c>
      <c r="E153" s="154">
        <f>'[3]Data Summary'!$I28</f>
        <v>555</v>
      </c>
      <c r="F153" s="154">
        <f>'[3]Data Summary'!$M28</f>
        <v>98806</v>
      </c>
      <c r="G153" s="155">
        <f t="shared" si="76"/>
        <v>897765</v>
      </c>
      <c r="H153" s="155">
        <f t="shared" si="84"/>
        <v>6366</v>
      </c>
      <c r="I153" s="155">
        <f t="shared" si="81"/>
        <v>1136466</v>
      </c>
      <c r="J153" s="155">
        <f ca="1">SUM(OFFSET($B153,-($B153-1),MATCH(J$6,$7:$7,)-1,1,1):OFFSET($B153,0,MATCH(J$6,$7:$7,)-1,1,1))</f>
        <v>4760</v>
      </c>
      <c r="K153" s="155">
        <f ca="1">SUM(OFFSET($B153,-($B153-1),MATCH(K$6,$7:$7,)-1,1,1):OFFSET($B153,0,MATCH(K$6,$7:$7,)-1,1,1))</f>
        <v>849010</v>
      </c>
      <c r="L153" s="155">
        <f ca="1">SUM(OFFSET($B153,-($B153-1),MATCH(L$6,$7:$7,)-1,1,1):OFFSET($B153,0,MATCH(L$6,$7:$7,)-1,1,1))</f>
        <v>8112771</v>
      </c>
      <c r="M153" s="31">
        <f>'[3]Data Summary'!$C28</f>
        <v>448081</v>
      </c>
      <c r="N153" s="41">
        <f>'[3]Data Summary'!$G28</f>
        <v>6664</v>
      </c>
      <c r="O153" s="41">
        <f>'[3]Data Summary'!$K28</f>
        <v>540558</v>
      </c>
      <c r="P153">
        <f t="shared" si="78"/>
        <v>5216893</v>
      </c>
      <c r="Q153">
        <f t="shared" si="79"/>
        <v>77679</v>
      </c>
      <c r="R153">
        <f t="shared" si="80"/>
        <v>6534453</v>
      </c>
      <c r="S153">
        <f ca="1">SUM(OFFSET($B153,-($B153-1),MATCH(S$6,$7:$7,)-1,1,1):OFFSET($B153,0,MATCH(S$6,$7:$7,)-1,1,1))</f>
        <v>58818</v>
      </c>
      <c r="T153">
        <f ca="1">SUM(OFFSET($B153,-($B153-1),MATCH(T$6,$7:$7,)-1,1,1):OFFSET($B153,0,MATCH(T$6,$7:$7,)-1,1,1))</f>
        <v>4970442</v>
      </c>
      <c r="U153">
        <f ca="1">SUM(OFFSET($B153,-($B153-1),MATCH(U$6,$7:$7,)-1,1,1):OFFSET($B153,0,MATCH(U$6,$7:$7,)-1,1,1))</f>
        <v>46332892</v>
      </c>
      <c r="V153" s="31">
        <f>'[3]Tab K Summary'!$B72</f>
        <v>2163</v>
      </c>
      <c r="W153" s="41">
        <f>'[3]Tab K Summary'!$D72</f>
        <v>20303</v>
      </c>
      <c r="X153" s="41">
        <f>'[3]Tab K Summary'!$F72</f>
        <v>2662</v>
      </c>
      <c r="Y153" s="41">
        <f>'[3]Tab K Summary'!$H72</f>
        <v>14996</v>
      </c>
      <c r="Z153" s="41">
        <f>'[3]Tab K Summary'!$J72</f>
        <v>1647</v>
      </c>
      <c r="AA153" s="41">
        <f>'[3]Tab K Summary'!$L72</f>
        <v>361</v>
      </c>
      <c r="AB153" s="41">
        <f>'[3]Tab K Summary'!$N72</f>
        <v>809</v>
      </c>
      <c r="AC153" s="41">
        <f>'[3]Tab K Summary'!$P72</f>
        <v>1818</v>
      </c>
      <c r="AD153" s="41">
        <f>'[3]Tab K Summary'!$R72</f>
        <v>303</v>
      </c>
      <c r="AE153" s="41">
        <f>'[3]Tab K Summary'!$T72</f>
        <v>218</v>
      </c>
      <c r="AF153" s="41">
        <f>'[3]Tab K Summary'!$V72</f>
        <v>2339</v>
      </c>
      <c r="AG153" s="41">
        <f>'[3]Tab K Summary'!$X72</f>
        <v>2840</v>
      </c>
      <c r="AH153" s="41">
        <f>'[3]Tab K Summary'!$Z72</f>
        <v>294</v>
      </c>
      <c r="AI153" s="41">
        <f>'[3]Tab K Summary'!$AB72</f>
        <v>3134</v>
      </c>
      <c r="AJ153" s="41">
        <f>'[3]Tab K Summary'!$AD72</f>
        <v>809</v>
      </c>
      <c r="AK153" s="41">
        <f>'[3]Tab K Summary'!$AF72</f>
        <v>2</v>
      </c>
      <c r="AL153" s="41">
        <f>'[3]Tab K Summary'!$AH72</f>
        <v>0</v>
      </c>
      <c r="AM153" s="41">
        <f>'[3]Tab K Summary'!$AJ72</f>
        <v>827</v>
      </c>
      <c r="AN153" s="41">
        <f>'[3]Tab K Summary'!$AL72</f>
        <v>84</v>
      </c>
      <c r="AO153" s="41">
        <f>'[3]Tab K Summary'!$AN72</f>
        <v>450</v>
      </c>
      <c r="AP153" s="41">
        <f>'[3]Tab K Summary'!$AP72</f>
        <v>35742</v>
      </c>
      <c r="AQ153" s="41">
        <f>'[3]Tab K Summary'!$AR72</f>
        <v>0</v>
      </c>
      <c r="AR153" s="2">
        <f t="shared" si="107"/>
        <v>12851</v>
      </c>
      <c r="AS153" s="2">
        <f t="shared" si="107"/>
        <v>157579</v>
      </c>
      <c r="AT153" s="2">
        <f t="shared" si="107"/>
        <v>20167</v>
      </c>
      <c r="AU153" s="2">
        <f t="shared" si="107"/>
        <v>233825</v>
      </c>
      <c r="AV153" s="2">
        <f t="shared" si="107"/>
        <v>9874</v>
      </c>
      <c r="AW153" s="2">
        <f t="shared" si="107"/>
        <v>1988</v>
      </c>
      <c r="AX153" s="2">
        <f t="shared" si="107"/>
        <v>9249</v>
      </c>
      <c r="AY153" s="2">
        <f t="shared" si="93"/>
        <v>9134</v>
      </c>
      <c r="AZ153" s="2">
        <f t="shared" si="94"/>
        <v>4513</v>
      </c>
      <c r="BA153" s="2">
        <f t="shared" si="95"/>
        <v>1913</v>
      </c>
      <c r="BB153" s="2">
        <f t="shared" si="96"/>
        <v>13819</v>
      </c>
      <c r="BC153" s="2">
        <f t="shared" si="97"/>
        <v>23582</v>
      </c>
      <c r="BD153" s="2">
        <f t="shared" si="98"/>
        <v>2136</v>
      </c>
      <c r="BE153" s="2">
        <f t="shared" si="99"/>
        <v>23301</v>
      </c>
      <c r="BF153" s="2">
        <f t="shared" si="100"/>
        <v>10189</v>
      </c>
      <c r="BG153" s="2">
        <f t="shared" si="101"/>
        <v>401</v>
      </c>
      <c r="BH153" s="2">
        <f t="shared" si="102"/>
        <v>16</v>
      </c>
      <c r="BI153" s="2">
        <f t="shared" si="103"/>
        <v>9683</v>
      </c>
      <c r="BJ153" s="2">
        <f t="shared" si="104"/>
        <v>899</v>
      </c>
      <c r="BK153" s="2">
        <f t="shared" si="105"/>
        <v>2502</v>
      </c>
      <c r="BL153" s="2">
        <f t="shared" si="106"/>
        <v>361560</v>
      </c>
      <c r="BM153" s="2">
        <f t="shared" si="106"/>
        <v>205</v>
      </c>
      <c r="BN153">
        <f ca="1">SUM(OFFSET($B153,-($B153-1),MATCH(BN$6,$7:$7,)-1,1,1):OFFSET($B153,0,MATCH(BN$6,$7:$7,)-1,1,1))</f>
        <v>114446</v>
      </c>
      <c r="BO153">
        <f ca="1">SUM(OFFSET($B153,-($B153-1),MATCH(BO$6,$7:$7,)-1,1,1):OFFSET($B153,0,MATCH(BO$6,$7:$7,)-1,1,1))</f>
        <v>11423</v>
      </c>
      <c r="BP153">
        <f ca="1">SUM(OFFSET($B153,-($B153-1),MATCH(BP$6,$7:$7,)-1,1,1):OFFSET($B153,0,MATCH(BP$6,$7:$7,)-1,1,1))</f>
        <v>181362</v>
      </c>
      <c r="BQ153">
        <f ca="1">SUM(OFFSET($B153,-($B153-1),MATCH(BQ$6,$7:$7,)-1,1,1):OFFSET($B153,0,MATCH(BQ$6,$7:$7,)-1,1,1))</f>
        <v>6645</v>
      </c>
      <c r="BR153">
        <f ca="1">SUM(OFFSET($B153,-($B153-1),MATCH(BR$6,$7:$7,)-1,1,1):OFFSET($B153,0,MATCH(BR$6,$7:$7,)-1,1,1))</f>
        <v>1478</v>
      </c>
      <c r="BS153">
        <f ca="1">SUM(OFFSET($B153,-($B153-1),MATCH(BS$6,$7:$7,)-1,1,1):OFFSET($B153,0,MATCH(BS$6,$7:$7,)-1,1,1))</f>
        <v>5591</v>
      </c>
      <c r="BT153">
        <f ca="1">SUM(OFFSET($B153,-($B153-1),MATCH(BT$6,$7:$7,)-1,1,1):OFFSET($B153,0,MATCH(BT$6,$7:$7,)-1,1,1))</f>
        <v>7149</v>
      </c>
      <c r="BU153">
        <f ca="1">SUM(OFFSET($B153,-($B153-1),MATCH(BU$6,$7:$7,)-1,1,1):OFFSET($B153,0,MATCH(BU$6,$7:$7,)-1,1,1))</f>
        <v>2988</v>
      </c>
      <c r="BV153">
        <f ca="1">SUM(OFFSET($B153,-($B153-1),MATCH(BV$6,$7:$7,)-1,1,1):OFFSET($B153,0,MATCH(BV$6,$7:$7,)-1,1,1))</f>
        <v>1543</v>
      </c>
      <c r="BW153">
        <f ca="1">SUM(OFFSET($B153,-($B153-1),MATCH(BW$6,$7:$7,)-1,1,1):OFFSET($B153,0,MATCH(BW$6,$7:$7,)-1,1,1))</f>
        <v>9939</v>
      </c>
      <c r="BX153">
        <f ca="1">SUM(OFFSET($B153,-($B153-1),MATCH(BX$6,$7:$7,)-1,1,1):OFFSET($B153,0,MATCH(BX$6,$7:$7,)-1,1,1))</f>
        <v>14265</v>
      </c>
      <c r="BY153">
        <f ca="1">SUM(OFFSET($B153,-($B153-1),MATCH(BY$6,$7:$7,)-1,1,1):OFFSET($B153,0,MATCH(BY$6,$7:$7,)-1,1,1))</f>
        <v>1337</v>
      </c>
      <c r="BZ153">
        <f ca="1">SUM(OFFSET($B153,-($B153-1),MATCH(BZ$6,$7:$7,)-1,1,1):OFFSET($B153,0,MATCH(BZ$6,$7:$7,)-1,1,1))</f>
        <v>13185</v>
      </c>
      <c r="CA153">
        <f ca="1">SUM(OFFSET($B153,-($B153-1),MATCH(CA$6,$7:$7,)-1,1,1):OFFSET($B153,0,MATCH(CA$6,$7:$7,)-1,1,1))</f>
        <v>6579</v>
      </c>
      <c r="CB153">
        <f ca="1">SUM(OFFSET($B153,-($B153-1),MATCH(CB$6,$7:$7,)-1,1,1):OFFSET($B153,0,MATCH(CB$6,$7:$7,)-1,1,1))</f>
        <v>205</v>
      </c>
      <c r="CC153">
        <f ca="1">SUM(OFFSET($B153,-($B153-1),MATCH(CC$6,$7:$7,)-1,1,1):OFFSET($B153,0,MATCH(CC$6,$7:$7,)-1,1,1))</f>
        <v>16</v>
      </c>
      <c r="CD153">
        <f ca="1">SUM(OFFSET($B153,-($B153-1),MATCH(CD$6,$7:$7,)-1,1,1):OFFSET($B153,0,MATCH(CD$6,$7:$7,)-1,1,1))</f>
        <v>5829</v>
      </c>
      <c r="CE153">
        <f ca="1">SUM(OFFSET($B153,-($B153-1),MATCH(CE$6,$7:$7,)-1,1,1):OFFSET($B153,0,MATCH(CE$6,$7:$7,)-1,1,1))</f>
        <v>690</v>
      </c>
      <c r="CF153">
        <f ca="1">SUM(OFFSET($B153,-($B153-1),MATCH(CF$6,$7:$7,)-1,1,1):OFFSET($B153,0,MATCH(CF$6,$7:$7,)-1,1,1))</f>
        <v>1965</v>
      </c>
      <c r="CG153">
        <f ca="1">SUM(OFFSET($B153,-($B153-1),MATCH(CG$6,$7:$7,)-1,1,1):OFFSET($B153,0,MATCH(CG$6,$7:$7,)-1,1,1))</f>
        <v>265319</v>
      </c>
      <c r="CH153">
        <f ca="1">SUM(OFFSET($B153,-($B153-1),MATCH(CH$6,$7:$7,)-1,1,1):OFFSET($B153,0,MATCH(CH$6,$7:$7,)-1,1,1))</f>
        <v>205</v>
      </c>
      <c r="CI153">
        <f ca="1">SUM(OFFSET($B153,-($B153-1),MATCH(CI$6,$7:$7,)-1,1,1):OFFSET($B153,0,MATCH(CI$6,$7:$7,)-1,1,1))</f>
        <v>123597</v>
      </c>
      <c r="CJ153" s="41">
        <f>'[3]Tab L Summary'!$B72</f>
        <v>2144</v>
      </c>
      <c r="CK153">
        <f>'[3]Tab L Summary'!$D72</f>
        <v>6992</v>
      </c>
      <c r="CL153" s="41">
        <f>'[3]Tab L Summary'!$F72</f>
        <v>17152</v>
      </c>
      <c r="CM153" t="e">
        <f>'[3]Tab L Summary'!$H72</f>
        <v>#N/A</v>
      </c>
      <c r="CN153" s="41">
        <f>'[3]Tab L Summary'!$J72</f>
        <v>1296</v>
      </c>
      <c r="CO153" s="2">
        <f t="shared" si="108"/>
        <v>42368</v>
      </c>
      <c r="CP153" s="2">
        <f t="shared" si="108"/>
        <v>56368</v>
      </c>
      <c r="CQ153" s="2">
        <f t="shared" si="108"/>
        <v>97184</v>
      </c>
      <c r="CR153" s="2" t="e">
        <f t="shared" si="108"/>
        <v>#N/A</v>
      </c>
      <c r="CS153" s="2">
        <f t="shared" si="108"/>
        <v>15026</v>
      </c>
      <c r="CT153">
        <f ca="1">SUM(OFFSET($B153,-($B153-1),MATCH(CT$6,$7:$7,)-1,1,1):OFFSET($B153,0,MATCH(CT$6,$7:$7,)-1,1,1))</f>
        <v>38160</v>
      </c>
      <c r="CU153">
        <f ca="1">SUM(OFFSET($B153,-($B153-1),MATCH(CU$6,$7:$7,)-1,1,1):OFFSET($B153,0,MATCH(CU$6,$7:$7,)-1,1,1))</f>
        <v>71088</v>
      </c>
      <c r="CV153" t="e">
        <f ca="1">SUM(OFFSET($B153,-($B153-1),MATCH(CV$6,$7:$7,)-1,1,1):OFFSET($B153,0,MATCH(CV$6,$7:$7,)-1,1,1))</f>
        <v>#N/A</v>
      </c>
      <c r="CW153">
        <f ca="1">SUM(OFFSET($B153,-($B153-1),MATCH(CW$6,$7:$7,)-1,1,1):OFFSET($B153,0,MATCH(CW$6,$7:$7,)-1,1,1))</f>
        <v>11586</v>
      </c>
      <c r="CX153">
        <f ca="1">SUM(OFFSET($B153,-($B153-1),MATCH(CX$6,$7:$7,)-1,1,1):OFFSET($B153,0,MATCH(CX$6,$7:$7,)-1,1,1))</f>
        <v>390608</v>
      </c>
    </row>
    <row r="154" spans="2:102">
      <c r="B154" s="38">
        <f>IF(MONTH(C154)&gt;=4,(MONTH(C154))-3,(MONTH(C154))+9)</f>
        <v>10</v>
      </c>
      <c r="C154" s="37">
        <v>43101</v>
      </c>
      <c r="D154" s="153">
        <f>'[3]Data Summary'!$E29</f>
        <v>82015</v>
      </c>
      <c r="E154" s="154">
        <f>'[3]Data Summary'!$I29</f>
        <v>559</v>
      </c>
      <c r="F154" s="154">
        <f>'[3]Data Summary'!$M29</f>
        <v>99748</v>
      </c>
      <c r="G154" s="155">
        <f t="shared" ref="G154:I155" si="109">SUM(D143:D154)</f>
        <v>894017</v>
      </c>
      <c r="H154" s="155">
        <f t="shared" si="109"/>
        <v>6327</v>
      </c>
      <c r="I154" s="155">
        <f t="shared" si="109"/>
        <v>1129386</v>
      </c>
      <c r="J154" s="155">
        <f ca="1">SUM(OFFSET($B154,-($B154-1),MATCH(J$6,$7:$7,)-1,1,1):OFFSET($B154,0,MATCH(J$6,$7:$7,)-1,1,1))</f>
        <v>5319</v>
      </c>
      <c r="K154" s="155">
        <f ca="1">SUM(OFFSET($B154,-($B154-1),MATCH(K$6,$7:$7,)-1,1,1):OFFSET($B154,0,MATCH(K$6,$7:$7,)-1,1,1))</f>
        <v>948758</v>
      </c>
      <c r="L154" s="155">
        <f ca="1">SUM(OFFSET($B154,-($B154-1),MATCH(L$6,$7:$7,)-1,1,1):OFFSET($B154,0,MATCH(L$6,$7:$7,)-1,1,1))</f>
        <v>9006788</v>
      </c>
      <c r="M154" s="31">
        <f>'[3]Data Summary'!$C29</f>
        <v>378523</v>
      </c>
      <c r="N154" s="41">
        <f>'[3]Data Summary'!$G29</f>
        <v>5912</v>
      </c>
      <c r="O154" s="41">
        <f>'[3]Data Summary'!$K29</f>
        <v>477341</v>
      </c>
      <c r="P154">
        <f t="shared" ref="P154:R155" si="110">SUM(M143:M154)</f>
        <v>5233975</v>
      </c>
      <c r="Q154">
        <f t="shared" si="110"/>
        <v>77774</v>
      </c>
      <c r="R154">
        <f t="shared" si="110"/>
        <v>6545111</v>
      </c>
      <c r="S154">
        <f ca="1">SUM(OFFSET($B154,-($B154-1),MATCH(S$6,$7:$7,)-1,1,1):OFFSET($B154,0,MATCH(S$6,$7:$7,)-1,1,1))</f>
        <v>64730</v>
      </c>
      <c r="T154">
        <f ca="1">SUM(OFFSET($B154,-($B154-1),MATCH(T$6,$7:$7,)-1,1,1):OFFSET($B154,0,MATCH(T$6,$7:$7,)-1,1,1))</f>
        <v>5447783</v>
      </c>
      <c r="U154">
        <f ca="1">SUM(OFFSET($B154,-($B154-1),MATCH(U$6,$7:$7,)-1,1,1):OFFSET($B154,0,MATCH(U$6,$7:$7,)-1,1,1))</f>
        <v>51566867</v>
      </c>
      <c r="V154" s="31">
        <f>'[3]Tab K Summary'!$B73</f>
        <v>927</v>
      </c>
      <c r="W154" s="41">
        <f>'[3]Tab K Summary'!$D73</f>
        <v>12661</v>
      </c>
      <c r="X154" s="41">
        <f>'[3]Tab K Summary'!$F73</f>
        <v>2384</v>
      </c>
      <c r="Y154" s="41">
        <f>'[3]Tab K Summary'!$H73</f>
        <v>21975</v>
      </c>
      <c r="Z154" s="41">
        <f>'[3]Tab K Summary'!$J73</f>
        <v>907</v>
      </c>
      <c r="AA154" s="41">
        <f>'[3]Tab K Summary'!$L73</f>
        <v>115</v>
      </c>
      <c r="AB154" s="41">
        <f>'[3]Tab K Summary'!$N73</f>
        <v>985</v>
      </c>
      <c r="AC154" s="41">
        <f>'[3]Tab K Summary'!$P73</f>
        <v>507</v>
      </c>
      <c r="AD154" s="41">
        <f>'[3]Tab K Summary'!$R73</f>
        <v>341</v>
      </c>
      <c r="AE154" s="41">
        <f>'[3]Tab K Summary'!$T73</f>
        <v>155</v>
      </c>
      <c r="AF154" s="41">
        <f>'[3]Tab K Summary'!$V73</f>
        <v>1003</v>
      </c>
      <c r="AG154" s="41">
        <f>'[3]Tab K Summary'!$X73</f>
        <v>2590</v>
      </c>
      <c r="AH154" s="41">
        <f>'[3]Tab K Summary'!$Z73</f>
        <v>165</v>
      </c>
      <c r="AI154" s="41">
        <f>'[3]Tab K Summary'!$AB73</f>
        <v>2755</v>
      </c>
      <c r="AJ154" s="41">
        <f>'[3]Tab K Summary'!$AD73</f>
        <v>953</v>
      </c>
      <c r="AK154" s="41">
        <f>'[3]Tab K Summary'!$AF73</f>
        <v>81</v>
      </c>
      <c r="AL154" s="41">
        <f>'[3]Tab K Summary'!$AH73</f>
        <v>0</v>
      </c>
      <c r="AM154" s="41">
        <f>'[3]Tab K Summary'!$AJ73</f>
        <v>1034</v>
      </c>
      <c r="AN154" s="41">
        <f>'[3]Tab K Summary'!$AL73</f>
        <v>55</v>
      </c>
      <c r="AO154" s="41">
        <f>'[3]Tab K Summary'!$AN73</f>
        <v>183</v>
      </c>
      <c r="AP154" s="41">
        <f>'[3]Tab K Summary'!$AP73</f>
        <v>34790</v>
      </c>
      <c r="AQ154" s="41">
        <f>'[3]Tab K Summary'!$AR73</f>
        <v>0</v>
      </c>
      <c r="AR154" s="2">
        <f t="shared" ref="AR154:BM154" si="111">SUM(V143:V154)</f>
        <v>12608</v>
      </c>
      <c r="AS154" s="2">
        <f t="shared" si="111"/>
        <v>156409</v>
      </c>
      <c r="AT154" s="2">
        <f t="shared" si="111"/>
        <v>19362</v>
      </c>
      <c r="AU154" s="2">
        <f t="shared" si="111"/>
        <v>234009</v>
      </c>
      <c r="AV154" s="2">
        <f t="shared" si="111"/>
        <v>9666</v>
      </c>
      <c r="AW154" s="2">
        <f t="shared" si="111"/>
        <v>1872</v>
      </c>
      <c r="AX154" s="2">
        <f t="shared" si="111"/>
        <v>9160</v>
      </c>
      <c r="AY154" s="2">
        <f t="shared" si="111"/>
        <v>9169</v>
      </c>
      <c r="AZ154" s="2">
        <f t="shared" si="111"/>
        <v>4178</v>
      </c>
      <c r="BA154" s="2">
        <f t="shared" si="111"/>
        <v>1994</v>
      </c>
      <c r="BB154" s="2">
        <f t="shared" si="111"/>
        <v>13600</v>
      </c>
      <c r="BC154" s="2">
        <f t="shared" si="111"/>
        <v>22717</v>
      </c>
      <c r="BD154" s="2">
        <f t="shared" si="111"/>
        <v>2007</v>
      </c>
      <c r="BE154" s="2">
        <f t="shared" si="111"/>
        <v>22307</v>
      </c>
      <c r="BF154" s="2">
        <f t="shared" si="111"/>
        <v>10116</v>
      </c>
      <c r="BG154" s="2">
        <f t="shared" si="111"/>
        <v>386</v>
      </c>
      <c r="BH154" s="2">
        <f t="shared" si="111"/>
        <v>16</v>
      </c>
      <c r="BI154" s="2">
        <f t="shared" si="111"/>
        <v>9579</v>
      </c>
      <c r="BJ154" s="2">
        <f t="shared" si="111"/>
        <v>930</v>
      </c>
      <c r="BK154" s="2">
        <f t="shared" si="111"/>
        <v>2466</v>
      </c>
      <c r="BL154" s="2">
        <f t="shared" si="111"/>
        <v>360471</v>
      </c>
      <c r="BM154" s="2">
        <f t="shared" si="111"/>
        <v>205</v>
      </c>
      <c r="BN154">
        <f ca="1">SUM(OFFSET($B154,-($B154-1),MATCH(BN$6,$7:$7,)-1,1,1):OFFSET($B154,0,MATCH(BN$6,$7:$7,)-1,1,1))</f>
        <v>127107</v>
      </c>
      <c r="BO154">
        <f ca="1">SUM(OFFSET($B154,-($B154-1),MATCH(BO$6,$7:$7,)-1,1,1):OFFSET($B154,0,MATCH(BO$6,$7:$7,)-1,1,1))</f>
        <v>13807</v>
      </c>
      <c r="BP154">
        <f ca="1">SUM(OFFSET($B154,-($B154-1),MATCH(BP$6,$7:$7,)-1,1,1):OFFSET($B154,0,MATCH(BP$6,$7:$7,)-1,1,1))</f>
        <v>203337</v>
      </c>
      <c r="BQ154">
        <f ca="1">SUM(OFFSET($B154,-($B154-1),MATCH(BQ$6,$7:$7,)-1,1,1):OFFSET($B154,0,MATCH(BQ$6,$7:$7,)-1,1,1))</f>
        <v>7552</v>
      </c>
      <c r="BR154">
        <f ca="1">SUM(OFFSET($B154,-($B154-1),MATCH(BR$6,$7:$7,)-1,1,1):OFFSET($B154,0,MATCH(BR$6,$7:$7,)-1,1,1))</f>
        <v>1593</v>
      </c>
      <c r="BS154">
        <f ca="1">SUM(OFFSET($B154,-($B154-1),MATCH(BS$6,$7:$7,)-1,1,1):OFFSET($B154,0,MATCH(BS$6,$7:$7,)-1,1,1))</f>
        <v>6576</v>
      </c>
      <c r="BT154">
        <f ca="1">SUM(OFFSET($B154,-($B154-1),MATCH(BT$6,$7:$7,)-1,1,1):OFFSET($B154,0,MATCH(BT$6,$7:$7,)-1,1,1))</f>
        <v>7656</v>
      </c>
      <c r="BU154">
        <f ca="1">SUM(OFFSET($B154,-($B154-1),MATCH(BU$6,$7:$7,)-1,1,1):OFFSET($B154,0,MATCH(BU$6,$7:$7,)-1,1,1))</f>
        <v>3329</v>
      </c>
      <c r="BV154">
        <f ca="1">SUM(OFFSET($B154,-($B154-1),MATCH(BV$6,$7:$7,)-1,1,1):OFFSET($B154,0,MATCH(BV$6,$7:$7,)-1,1,1))</f>
        <v>1698</v>
      </c>
      <c r="BW154">
        <f ca="1">SUM(OFFSET($B154,-($B154-1),MATCH(BW$6,$7:$7,)-1,1,1):OFFSET($B154,0,MATCH(BW$6,$7:$7,)-1,1,1))</f>
        <v>10942</v>
      </c>
      <c r="BX154">
        <f ca="1">SUM(OFFSET($B154,-($B154-1),MATCH(BX$6,$7:$7,)-1,1,1):OFFSET($B154,0,MATCH(BX$6,$7:$7,)-1,1,1))</f>
        <v>16855</v>
      </c>
      <c r="BY154">
        <f ca="1">SUM(OFFSET($B154,-($B154-1),MATCH(BY$6,$7:$7,)-1,1,1):OFFSET($B154,0,MATCH(BY$6,$7:$7,)-1,1,1))</f>
        <v>1502</v>
      </c>
      <c r="BZ154">
        <f ca="1">SUM(OFFSET($B154,-($B154-1),MATCH(BZ$6,$7:$7,)-1,1,1):OFFSET($B154,0,MATCH(BZ$6,$7:$7,)-1,1,1))</f>
        <v>15940</v>
      </c>
      <c r="CA154">
        <f ca="1">SUM(OFFSET($B154,-($B154-1),MATCH(CA$6,$7:$7,)-1,1,1):OFFSET($B154,0,MATCH(CA$6,$7:$7,)-1,1,1))</f>
        <v>7532</v>
      </c>
      <c r="CB154">
        <f ca="1">SUM(OFFSET($B154,-($B154-1),MATCH(CB$6,$7:$7,)-1,1,1):OFFSET($B154,0,MATCH(CB$6,$7:$7,)-1,1,1))</f>
        <v>286</v>
      </c>
      <c r="CC154">
        <f ca="1">SUM(OFFSET($B154,-($B154-1),MATCH(CC$6,$7:$7,)-1,1,1):OFFSET($B154,0,MATCH(CC$6,$7:$7,)-1,1,1))</f>
        <v>16</v>
      </c>
      <c r="CD154">
        <f ca="1">SUM(OFFSET($B154,-($B154-1),MATCH(CD$6,$7:$7,)-1,1,1):OFFSET($B154,0,MATCH(CD$6,$7:$7,)-1,1,1))</f>
        <v>6863</v>
      </c>
      <c r="CE154">
        <f ca="1">SUM(OFFSET($B154,-($B154-1),MATCH(CE$6,$7:$7,)-1,1,1):OFFSET($B154,0,MATCH(CE$6,$7:$7,)-1,1,1))</f>
        <v>745</v>
      </c>
      <c r="CF154">
        <f ca="1">SUM(OFFSET($B154,-($B154-1),MATCH(CF$6,$7:$7,)-1,1,1):OFFSET($B154,0,MATCH(CF$6,$7:$7,)-1,1,1))</f>
        <v>2148</v>
      </c>
      <c r="CG154">
        <f ca="1">SUM(OFFSET($B154,-($B154-1),MATCH(CG$6,$7:$7,)-1,1,1):OFFSET($B154,0,MATCH(CG$6,$7:$7,)-1,1,1))</f>
        <v>300109</v>
      </c>
      <c r="CH154">
        <f ca="1">SUM(OFFSET($B154,-($B154-1),MATCH(CH$6,$7:$7,)-1,1,1):OFFSET($B154,0,MATCH(CH$6,$7:$7,)-1,1,1))</f>
        <v>205</v>
      </c>
      <c r="CI154">
        <f ca="1">SUM(OFFSET($B154,-($B154-1),MATCH(CI$6,$7:$7,)-1,1,1):OFFSET($B154,0,MATCH(CI$6,$7:$7,)-1,1,1))</f>
        <v>136205</v>
      </c>
      <c r="CJ154" s="41">
        <f>'[3]Tab L Summary'!$B73</f>
        <v>1888</v>
      </c>
      <c r="CK154">
        <f>'[3]Tab L Summary'!$D73</f>
        <v>5648</v>
      </c>
      <c r="CL154" s="41">
        <f>'[3]Tab L Summary'!$F73</f>
        <v>8560</v>
      </c>
      <c r="CM154" t="e">
        <f>'[3]Tab L Summary'!$H73</f>
        <v>#N/A</v>
      </c>
      <c r="CN154" s="41">
        <f>'[3]Tab L Summary'!$J73</f>
        <v>1232</v>
      </c>
      <c r="CO154" s="2">
        <f t="shared" ref="CO154:CS155" si="112">SUM(CJ143:CJ154)</f>
        <v>40112</v>
      </c>
      <c r="CP154" s="2">
        <f t="shared" si="112"/>
        <v>55616</v>
      </c>
      <c r="CQ154" s="2">
        <f t="shared" si="112"/>
        <v>95840</v>
      </c>
      <c r="CR154" s="2" t="e">
        <f t="shared" si="112"/>
        <v>#N/A</v>
      </c>
      <c r="CS154" s="2">
        <f t="shared" si="112"/>
        <v>15266</v>
      </c>
      <c r="CT154">
        <f ca="1">SUM(OFFSET($B154,-($B154-1),MATCH(CT$6,$7:$7,)-1,1,1):OFFSET($B154,0,MATCH(CT$6,$7:$7,)-1,1,1))</f>
        <v>43808</v>
      </c>
      <c r="CU154">
        <f ca="1">SUM(OFFSET($B154,-($B154-1),MATCH(CU$6,$7:$7,)-1,1,1):OFFSET($B154,0,MATCH(CU$6,$7:$7,)-1,1,1))</f>
        <v>79648</v>
      </c>
      <c r="CV154" t="e">
        <f ca="1">SUM(OFFSET($B154,-($B154-1),MATCH(CV$6,$7:$7,)-1,1,1):OFFSET($B154,0,MATCH(CV$6,$7:$7,)-1,1,1))</f>
        <v>#N/A</v>
      </c>
      <c r="CW154">
        <f ca="1">SUM(OFFSET($B154,-($B154-1),MATCH(CW$6,$7:$7,)-1,1,1):OFFSET($B154,0,MATCH(CW$6,$7:$7,)-1,1,1))</f>
        <v>12818</v>
      </c>
      <c r="CX154">
        <f ca="1">SUM(OFFSET($B154,-($B154-1),MATCH(CX$6,$7:$7,)-1,1,1):OFFSET($B154,0,MATCH(CX$6,$7:$7,)-1,1,1))</f>
        <v>430720</v>
      </c>
    </row>
    <row r="155" spans="2:102">
      <c r="B155" s="38">
        <f>IF(MONTH(C155)&gt;=4,(MONTH(C155))-3,(MONTH(C155))+9)</f>
        <v>11</v>
      </c>
      <c r="C155" s="37">
        <v>43132</v>
      </c>
      <c r="D155" s="153">
        <f>'[3]Data Summary'!$E30</f>
        <v>67943</v>
      </c>
      <c r="E155" s="154">
        <f>'[3]Data Summary'!$I30</f>
        <v>456</v>
      </c>
      <c r="F155" s="154">
        <f>'[3]Data Summary'!$M30</f>
        <v>81704</v>
      </c>
      <c r="G155" s="155">
        <f t="shared" si="109"/>
        <v>890393</v>
      </c>
      <c r="H155" s="155">
        <f t="shared" si="109"/>
        <v>6281</v>
      </c>
      <c r="I155" s="155">
        <f t="shared" si="109"/>
        <v>1121258</v>
      </c>
      <c r="J155" s="155">
        <f ca="1">SUM(OFFSET($B155,-($B155-1),MATCH(J$6,$7:$7,)-1,1,1):OFFSET($B155,0,MATCH(J$6,$7:$7,)-1,1,1))</f>
        <v>5775</v>
      </c>
      <c r="K155" s="155">
        <f ca="1">SUM(OFFSET($B155,-($B155-1),MATCH(K$6,$7:$7,)-1,1,1):OFFSET($B155,0,MATCH(K$6,$7:$7,)-1,1,1))</f>
        <v>1030462</v>
      </c>
      <c r="L155" s="155">
        <f ca="1">SUM(OFFSET($B155,-($B155-1),MATCH(L$6,$7:$7,)-1,1,1):OFFSET($B155,0,MATCH(L$6,$7:$7,)-1,1,1))</f>
        <v>9897181</v>
      </c>
      <c r="M155" s="31">
        <f>'[3]Data Summary'!$C30</f>
        <v>414130</v>
      </c>
      <c r="N155" s="41">
        <f>'[3]Data Summary'!$G30</f>
        <v>5917</v>
      </c>
      <c r="O155" s="41">
        <f>'[3]Data Summary'!$K30</f>
        <v>498272</v>
      </c>
      <c r="P155">
        <f t="shared" si="110"/>
        <v>5229751</v>
      </c>
      <c r="Q155">
        <f t="shared" si="110"/>
        <v>77443</v>
      </c>
      <c r="R155">
        <f t="shared" si="110"/>
        <v>6521343</v>
      </c>
      <c r="S155">
        <f ca="1">SUM(OFFSET($B155,-($B155-1),MATCH(S$6,$7:$7,)-1,1,1):OFFSET($B155,0,MATCH(S$6,$7:$7,)-1,1,1))</f>
        <v>70647</v>
      </c>
      <c r="T155">
        <f ca="1">SUM(OFFSET($B155,-($B155-1),MATCH(T$6,$7:$7,)-1,1,1):OFFSET($B155,0,MATCH(T$6,$7:$7,)-1,1,1))</f>
        <v>5946055</v>
      </c>
      <c r="U155">
        <f ca="1">SUM(OFFSET($B155,-($B155-1),MATCH(U$6,$7:$7,)-1,1,1):OFFSET($B155,0,MATCH(U$6,$7:$7,)-1,1,1))</f>
        <v>56796618</v>
      </c>
      <c r="V155" s="31">
        <f>'[3]Tab K Summary'!$B74</f>
        <v>1464</v>
      </c>
      <c r="W155" s="41">
        <f>'[3]Tab K Summary'!$D74</f>
        <v>13438</v>
      </c>
      <c r="X155" s="41">
        <f>'[3]Tab K Summary'!$F74</f>
        <v>3289</v>
      </c>
      <c r="Y155" s="41">
        <f>'[3]Tab K Summary'!$H74</f>
        <v>13430</v>
      </c>
      <c r="Z155" s="41">
        <f>'[3]Tab K Summary'!$J74</f>
        <v>1449</v>
      </c>
      <c r="AA155" s="41">
        <f>'[3]Tab K Summary'!$L74</f>
        <v>127</v>
      </c>
      <c r="AB155" s="41">
        <f>'[3]Tab K Summary'!$N74</f>
        <v>1214</v>
      </c>
      <c r="AC155" s="41">
        <f>'[3]Tab K Summary'!$P74</f>
        <v>819</v>
      </c>
      <c r="AD155" s="41">
        <f>'[3]Tab K Summary'!$R74</f>
        <v>577</v>
      </c>
      <c r="AE155" s="41">
        <f>'[3]Tab K Summary'!$T74</f>
        <v>202</v>
      </c>
      <c r="AF155" s="41">
        <f>'[3]Tab K Summary'!$V74</f>
        <v>1598</v>
      </c>
      <c r="AG155" s="41">
        <f>'[3]Tab K Summary'!$X74</f>
        <v>3580</v>
      </c>
      <c r="AH155" s="41">
        <f>'[3]Tab K Summary'!$Z74</f>
        <v>373</v>
      </c>
      <c r="AI155" s="41">
        <f>'[3]Tab K Summary'!$AB74</f>
        <v>3953</v>
      </c>
      <c r="AJ155" s="41">
        <f>'[3]Tab K Summary'!$AD74</f>
        <v>1197</v>
      </c>
      <c r="AK155" s="41">
        <f>'[3]Tab K Summary'!$AF74</f>
        <v>66</v>
      </c>
      <c r="AL155" s="41">
        <f>'[3]Tab K Summary'!$AH74</f>
        <v>0</v>
      </c>
      <c r="AM155" s="41">
        <f>'[3]Tab K Summary'!$AJ74</f>
        <v>1266</v>
      </c>
      <c r="AN155" s="41">
        <f>'[3]Tab K Summary'!$AL74</f>
        <v>77</v>
      </c>
      <c r="AO155" s="41">
        <f>'[3]Tab K Summary'!$AN74</f>
        <v>216</v>
      </c>
      <c r="AP155" s="41">
        <f>'[3]Tab K Summary'!$AP74</f>
        <v>27084</v>
      </c>
      <c r="AQ155" s="41">
        <f>'[3]Tab K Summary'!$AR74</f>
        <v>0</v>
      </c>
      <c r="AR155" s="2">
        <f t="shared" ref="AR155:BM155" si="113">SUM(V144:V155)</f>
        <v>12975</v>
      </c>
      <c r="AS155" s="2">
        <f t="shared" si="113"/>
        <v>154922</v>
      </c>
      <c r="AT155" s="2">
        <f t="shared" si="113"/>
        <v>19197</v>
      </c>
      <c r="AU155" s="2">
        <f t="shared" si="113"/>
        <v>232634</v>
      </c>
      <c r="AV155" s="2">
        <f t="shared" si="113"/>
        <v>9961</v>
      </c>
      <c r="AW155" s="2">
        <f t="shared" si="113"/>
        <v>1859</v>
      </c>
      <c r="AX155" s="2">
        <f t="shared" si="113"/>
        <v>9067</v>
      </c>
      <c r="AY155" s="2">
        <f t="shared" si="113"/>
        <v>9423</v>
      </c>
      <c r="AZ155" s="2">
        <f t="shared" si="113"/>
        <v>4280</v>
      </c>
      <c r="BA155" s="2">
        <f t="shared" si="113"/>
        <v>2101</v>
      </c>
      <c r="BB155" s="2">
        <f t="shared" si="113"/>
        <v>14063</v>
      </c>
      <c r="BC155" s="2">
        <f t="shared" si="113"/>
        <v>22613</v>
      </c>
      <c r="BD155" s="2">
        <f t="shared" si="113"/>
        <v>2095</v>
      </c>
      <c r="BE155" s="2">
        <f t="shared" si="113"/>
        <v>22291</v>
      </c>
      <c r="BF155" s="2">
        <f t="shared" si="113"/>
        <v>10006</v>
      </c>
      <c r="BG155" s="2">
        <f t="shared" si="113"/>
        <v>433</v>
      </c>
      <c r="BH155" s="2">
        <f t="shared" si="113"/>
        <v>16</v>
      </c>
      <c r="BI155" s="2">
        <f t="shared" si="113"/>
        <v>9519</v>
      </c>
      <c r="BJ155" s="2">
        <f t="shared" si="113"/>
        <v>879</v>
      </c>
      <c r="BK155" s="2">
        <f t="shared" si="113"/>
        <v>2461</v>
      </c>
      <c r="BL155" s="2">
        <f t="shared" si="113"/>
        <v>357595</v>
      </c>
      <c r="BM155" s="2">
        <f t="shared" si="113"/>
        <v>205</v>
      </c>
      <c r="BN155">
        <f ca="1">SUM(OFFSET($B155,-($B155-1),MATCH(BN$6,$7:$7,)-1,1,1):OFFSET($B155,0,MATCH(BN$6,$7:$7,)-1,1,1))</f>
        <v>140545</v>
      </c>
      <c r="BO155">
        <f ca="1">SUM(OFFSET($B155,-($B155-1),MATCH(BO$6,$7:$7,)-1,1,1):OFFSET($B155,0,MATCH(BO$6,$7:$7,)-1,1,1))</f>
        <v>17096</v>
      </c>
      <c r="BP155">
        <f ca="1">SUM(OFFSET($B155,-($B155-1),MATCH(BP$6,$7:$7,)-1,1,1):OFFSET($B155,0,MATCH(BP$6,$7:$7,)-1,1,1))</f>
        <v>216767</v>
      </c>
      <c r="BQ155">
        <f ca="1">SUM(OFFSET($B155,-($B155-1),MATCH(BQ$6,$7:$7,)-1,1,1):OFFSET($B155,0,MATCH(BQ$6,$7:$7,)-1,1,1))</f>
        <v>9001</v>
      </c>
      <c r="BR155">
        <f ca="1">SUM(OFFSET($B155,-($B155-1),MATCH(BR$6,$7:$7,)-1,1,1):OFFSET($B155,0,MATCH(BR$6,$7:$7,)-1,1,1))</f>
        <v>1720</v>
      </c>
      <c r="BS155">
        <f ca="1">SUM(OFFSET($B155,-($B155-1),MATCH(BS$6,$7:$7,)-1,1,1):OFFSET($B155,0,MATCH(BS$6,$7:$7,)-1,1,1))</f>
        <v>7790</v>
      </c>
      <c r="BT155">
        <f ca="1">SUM(OFFSET($B155,-($B155-1),MATCH(BT$6,$7:$7,)-1,1,1):OFFSET($B155,0,MATCH(BT$6,$7:$7,)-1,1,1))</f>
        <v>8475</v>
      </c>
      <c r="BU155">
        <f ca="1">SUM(OFFSET($B155,-($B155-1),MATCH(BU$6,$7:$7,)-1,1,1):OFFSET($B155,0,MATCH(BU$6,$7:$7,)-1,1,1))</f>
        <v>3906</v>
      </c>
      <c r="BV155">
        <f ca="1">SUM(OFFSET($B155,-($B155-1),MATCH(BV$6,$7:$7,)-1,1,1):OFFSET($B155,0,MATCH(BV$6,$7:$7,)-1,1,1))</f>
        <v>1900</v>
      </c>
      <c r="BW155">
        <f ca="1">SUM(OFFSET($B155,-($B155-1),MATCH(BW$6,$7:$7,)-1,1,1):OFFSET($B155,0,MATCH(BW$6,$7:$7,)-1,1,1))</f>
        <v>12540</v>
      </c>
      <c r="BX155">
        <f ca="1">SUM(OFFSET($B155,-($B155-1),MATCH(BX$6,$7:$7,)-1,1,1):OFFSET($B155,0,MATCH(BX$6,$7:$7,)-1,1,1))</f>
        <v>20435</v>
      </c>
      <c r="BY155">
        <f ca="1">SUM(OFFSET($B155,-($B155-1),MATCH(BY$6,$7:$7,)-1,1,1):OFFSET($B155,0,MATCH(BY$6,$7:$7,)-1,1,1))</f>
        <v>1875</v>
      </c>
      <c r="BZ155">
        <f ca="1">SUM(OFFSET($B155,-($B155-1),MATCH(BZ$6,$7:$7,)-1,1,1):OFFSET($B155,0,MATCH(BZ$6,$7:$7,)-1,1,1))</f>
        <v>19893</v>
      </c>
      <c r="CA155">
        <f ca="1">SUM(OFFSET($B155,-($B155-1),MATCH(CA$6,$7:$7,)-1,1,1):OFFSET($B155,0,MATCH(CA$6,$7:$7,)-1,1,1))</f>
        <v>8729</v>
      </c>
      <c r="CB155">
        <f ca="1">SUM(OFFSET($B155,-($B155-1),MATCH(CB$6,$7:$7,)-1,1,1):OFFSET($B155,0,MATCH(CB$6,$7:$7,)-1,1,1))</f>
        <v>352</v>
      </c>
      <c r="CC155">
        <f ca="1">SUM(OFFSET($B155,-($B155-1),MATCH(CC$6,$7:$7,)-1,1,1):OFFSET($B155,0,MATCH(CC$6,$7:$7,)-1,1,1))</f>
        <v>16</v>
      </c>
      <c r="CD155">
        <f ca="1">SUM(OFFSET($B155,-($B155-1),MATCH(CD$6,$7:$7,)-1,1,1):OFFSET($B155,0,MATCH(CD$6,$7:$7,)-1,1,1))</f>
        <v>8129</v>
      </c>
      <c r="CE155">
        <f ca="1">SUM(OFFSET($B155,-($B155-1),MATCH(CE$6,$7:$7,)-1,1,1):OFFSET($B155,0,MATCH(CE$6,$7:$7,)-1,1,1))</f>
        <v>822</v>
      </c>
      <c r="CF155">
        <f ca="1">SUM(OFFSET($B155,-($B155-1),MATCH(CF$6,$7:$7,)-1,1,1):OFFSET($B155,0,MATCH(CF$6,$7:$7,)-1,1,1))</f>
        <v>2364</v>
      </c>
      <c r="CG155">
        <f ca="1">SUM(OFFSET($B155,-($B155-1),MATCH(CG$6,$7:$7,)-1,1,1):OFFSET($B155,0,MATCH(CG$6,$7:$7,)-1,1,1))</f>
        <v>327193</v>
      </c>
      <c r="CH155">
        <f ca="1">SUM(OFFSET($B155,-($B155-1),MATCH(CH$6,$7:$7,)-1,1,1):OFFSET($B155,0,MATCH(CH$6,$7:$7,)-1,1,1))</f>
        <v>205</v>
      </c>
      <c r="CI155">
        <f ca="1">SUM(OFFSET($B155,-($B155-1),MATCH(CI$6,$7:$7,)-1,1,1):OFFSET($B155,0,MATCH(CI$6,$7:$7,)-1,1,1))</f>
        <v>149180</v>
      </c>
      <c r="CJ155" s="41">
        <f>'[3]Tab L Summary'!$B74</f>
        <v>3312</v>
      </c>
      <c r="CK155">
        <f>'[3]Tab L Summary'!$D74</f>
        <v>6160</v>
      </c>
      <c r="CL155" s="41">
        <f>'[3]Tab L Summary'!$F74</f>
        <v>9520</v>
      </c>
      <c r="CM155" t="e">
        <f>'[3]Tab L Summary'!$H74</f>
        <v>#N/A</v>
      </c>
      <c r="CN155" s="41">
        <f>'[3]Tab L Summary'!$J74</f>
        <v>1440</v>
      </c>
      <c r="CO155" s="2">
        <f t="shared" si="112"/>
        <v>39264</v>
      </c>
      <c r="CP155" s="2">
        <f t="shared" si="112"/>
        <v>55968</v>
      </c>
      <c r="CQ155" s="2">
        <f t="shared" si="112"/>
        <v>96672</v>
      </c>
      <c r="CR155" s="2" t="e">
        <f t="shared" si="112"/>
        <v>#N/A</v>
      </c>
      <c r="CS155" s="2">
        <f t="shared" si="112"/>
        <v>15554</v>
      </c>
      <c r="CT155">
        <f ca="1">SUM(OFFSET($B155,-($B155-1),MATCH(CT$6,$7:$7,)-1,1,1):OFFSET($B155,0,MATCH(CT$6,$7:$7,)-1,1,1))</f>
        <v>49968</v>
      </c>
      <c r="CU155">
        <f ca="1">SUM(OFFSET($B155,-($B155-1),MATCH(CU$6,$7:$7,)-1,1,1):OFFSET($B155,0,MATCH(CU$6,$7:$7,)-1,1,1))</f>
        <v>89168</v>
      </c>
      <c r="CV155" t="e">
        <f ca="1">SUM(OFFSET($B155,-($B155-1),MATCH(CV$6,$7:$7,)-1,1,1):OFFSET($B155,0,MATCH(CV$6,$7:$7,)-1,1,1))</f>
        <v>#N/A</v>
      </c>
      <c r="CW155">
        <f ca="1">SUM(OFFSET($B155,-($B155-1),MATCH(CW$6,$7:$7,)-1,1,1):OFFSET($B155,0,MATCH(CW$6,$7:$7,)-1,1,1))</f>
        <v>14258</v>
      </c>
      <c r="CX155">
        <f ca="1">SUM(OFFSET($B155,-($B155-1),MATCH(CX$6,$7:$7,)-1,1,1):OFFSET($B155,0,MATCH(CX$6,$7:$7,)-1,1,1))</f>
        <v>469984</v>
      </c>
    </row>
    <row r="156" spans="2:102">
      <c r="B156" s="38">
        <f>IF(MONTH(C156)&gt;=4,(MONTH(C156))-3,(MONTH(C156))+9)</f>
        <v>12</v>
      </c>
      <c r="C156" s="37">
        <v>43160</v>
      </c>
      <c r="D156" s="153">
        <f>'[3]Data Summary'!$E31</f>
        <v>79588</v>
      </c>
      <c r="E156" s="154">
        <f>'[3]Data Summary'!$I31</f>
        <v>518</v>
      </c>
      <c r="F156" s="154">
        <f>'[3]Data Summary'!$M31</f>
        <v>91996</v>
      </c>
      <c r="G156" s="155">
        <f t="shared" ref="G156:I157" si="114">SUM(D145:D156)</f>
        <v>895605</v>
      </c>
      <c r="H156" s="155">
        <f t="shared" si="114"/>
        <v>6293</v>
      </c>
      <c r="I156" s="155">
        <f t="shared" si="114"/>
        <v>1122458</v>
      </c>
      <c r="J156" s="155">
        <f ca="1">SUM(OFFSET($B156,-($B156-1),MATCH(J$6,$7:$7,)-1,1,1):OFFSET($B156,0,MATCH(J$6,$7:$7,)-1,1,1))</f>
        <v>6293</v>
      </c>
      <c r="K156" s="155">
        <f ca="1">SUM(OFFSET($B156,-($B156-1),MATCH(K$6,$7:$7,)-1,1,1):OFFSET($B156,0,MATCH(K$6,$7:$7,)-1,1,1))</f>
        <v>1122458</v>
      </c>
      <c r="L156" s="155">
        <f ca="1">SUM(OFFSET($B156,-($B156-1),MATCH(L$6,$7:$7,)-1,1,1):OFFSET($B156,0,MATCH(L$6,$7:$7,)-1,1,1))</f>
        <v>10792786</v>
      </c>
      <c r="M156" s="31">
        <f>'[3]Data Summary'!$C31</f>
        <v>484173</v>
      </c>
      <c r="N156" s="41">
        <f>'[3]Data Summary'!$G31</f>
        <v>6860</v>
      </c>
      <c r="O156" s="41">
        <f>'[3]Data Summary'!$K31</f>
        <v>578962</v>
      </c>
      <c r="P156">
        <f t="shared" ref="P156:R157" si="115">SUM(M145:M156)</f>
        <v>5249081</v>
      </c>
      <c r="Q156">
        <f t="shared" si="115"/>
        <v>77507</v>
      </c>
      <c r="R156">
        <f t="shared" si="115"/>
        <v>6525017</v>
      </c>
      <c r="S156">
        <f ca="1">SUM(OFFSET($B156,-($B156-1),MATCH(S$6,$7:$7,)-1,1,1):OFFSET($B156,0,MATCH(S$6,$7:$7,)-1,1,1))</f>
        <v>77507</v>
      </c>
      <c r="T156">
        <f ca="1">SUM(OFFSET($B156,-($B156-1),MATCH(T$6,$7:$7,)-1,1,1):OFFSET($B156,0,MATCH(T$6,$7:$7,)-1,1,1))</f>
        <v>6525017</v>
      </c>
      <c r="U156">
        <f ca="1">SUM(OFFSET($B156,-($B156-1),MATCH(U$6,$7:$7,)-1,1,1):OFFSET($B156,0,MATCH(U$6,$7:$7,)-1,1,1))</f>
        <v>62045699</v>
      </c>
      <c r="V156" s="31">
        <f>'[3]Tab K Summary'!$B75</f>
        <v>2007</v>
      </c>
      <c r="W156" s="41">
        <f>'[3]Tab K Summary'!$D75</f>
        <v>16117</v>
      </c>
      <c r="X156" s="41">
        <f>'[3]Tab K Summary'!$F75</f>
        <v>2608</v>
      </c>
      <c r="Y156" s="41">
        <f>'[3]Tab K Summary'!$H75</f>
        <v>15986</v>
      </c>
      <c r="Z156" s="41">
        <f>'[3]Tab K Summary'!$J75</f>
        <v>1169</v>
      </c>
      <c r="AA156" s="41">
        <f>'[3]Tab K Summary'!$L75</f>
        <v>67</v>
      </c>
      <c r="AB156" s="41">
        <f>'[3]Tab K Summary'!$N75</f>
        <v>1121</v>
      </c>
      <c r="AC156" s="41">
        <f>'[3]Tab K Summary'!$P75</f>
        <v>1351</v>
      </c>
      <c r="AD156" s="41">
        <f>'[3]Tab K Summary'!$R75</f>
        <v>476</v>
      </c>
      <c r="AE156" s="41">
        <f>'[3]Tab K Summary'!$T75</f>
        <v>233</v>
      </c>
      <c r="AF156" s="41">
        <f>'[3]Tab K Summary'!$V75</f>
        <v>2060</v>
      </c>
      <c r="AG156" s="41">
        <f>'[3]Tab K Summary'!$X75</f>
        <v>2784</v>
      </c>
      <c r="AH156" s="41">
        <f>'[3]Tab K Summary'!$Z75</f>
        <v>268</v>
      </c>
      <c r="AI156" s="41">
        <f>'[3]Tab K Summary'!$AB75</f>
        <v>3052</v>
      </c>
      <c r="AJ156" s="41">
        <f>'[3]Tab K Summary'!$AD75</f>
        <v>1121</v>
      </c>
      <c r="AK156" s="41">
        <f>'[3]Tab K Summary'!$AF75</f>
        <v>48</v>
      </c>
      <c r="AL156" s="41">
        <f>'[3]Tab K Summary'!$AH75</f>
        <v>0</v>
      </c>
      <c r="AM156" s="41">
        <f>'[3]Tab K Summary'!$AJ75</f>
        <v>1203</v>
      </c>
      <c r="AN156" s="41">
        <f>'[3]Tab K Summary'!$AL75</f>
        <v>56</v>
      </c>
      <c r="AO156" s="41">
        <f>'[3]Tab K Summary'!$AN75</f>
        <v>236</v>
      </c>
      <c r="AP156" s="41">
        <f>'[3]Tab K Summary'!$AP75</f>
        <v>32238</v>
      </c>
      <c r="AQ156" s="41">
        <f>'[3]Tab K Summary'!$AR75</f>
        <v>0</v>
      </c>
      <c r="AR156" s="2">
        <f t="shared" ref="AR156:BM156" si="116">SUM(V145:V156)</f>
        <v>13615</v>
      </c>
      <c r="AS156" s="2">
        <f t="shared" si="116"/>
        <v>156662</v>
      </c>
      <c r="AT156" s="2">
        <f t="shared" si="116"/>
        <v>19704</v>
      </c>
      <c r="AU156" s="2">
        <f t="shared" si="116"/>
        <v>232753</v>
      </c>
      <c r="AV156" s="2">
        <f t="shared" si="116"/>
        <v>10170</v>
      </c>
      <c r="AW156" s="2">
        <f t="shared" si="116"/>
        <v>1787</v>
      </c>
      <c r="AX156" s="2">
        <f t="shared" si="116"/>
        <v>8911</v>
      </c>
      <c r="AY156" s="2">
        <f t="shared" si="116"/>
        <v>9826</v>
      </c>
      <c r="AZ156" s="2">
        <f t="shared" si="116"/>
        <v>4382</v>
      </c>
      <c r="BA156" s="2">
        <f t="shared" si="116"/>
        <v>2133</v>
      </c>
      <c r="BB156" s="2">
        <f t="shared" si="116"/>
        <v>14600</v>
      </c>
      <c r="BC156" s="2">
        <f t="shared" si="116"/>
        <v>23219</v>
      </c>
      <c r="BD156" s="2">
        <f t="shared" si="116"/>
        <v>2143</v>
      </c>
      <c r="BE156" s="2">
        <f t="shared" si="116"/>
        <v>22945</v>
      </c>
      <c r="BF156" s="2">
        <f t="shared" si="116"/>
        <v>9850</v>
      </c>
      <c r="BG156" s="2">
        <f t="shared" si="116"/>
        <v>400</v>
      </c>
      <c r="BH156" s="2">
        <f t="shared" si="116"/>
        <v>16</v>
      </c>
      <c r="BI156" s="2">
        <f t="shared" si="116"/>
        <v>9332</v>
      </c>
      <c r="BJ156" s="2">
        <f t="shared" si="116"/>
        <v>878</v>
      </c>
      <c r="BK156" s="2">
        <f t="shared" si="116"/>
        <v>2600</v>
      </c>
      <c r="BL156" s="2">
        <f t="shared" si="116"/>
        <v>359431</v>
      </c>
      <c r="BM156" s="2">
        <f t="shared" si="116"/>
        <v>205</v>
      </c>
      <c r="BN156">
        <f ca="1">SUM(OFFSET($B156,-($B156-1),MATCH(BN$6,$7:$7,)-1,1,1):OFFSET($B156,0,MATCH(BN$6,$7:$7,)-1,1,1))</f>
        <v>156662</v>
      </c>
      <c r="BO156">
        <f ca="1">SUM(OFFSET($B156,-($B156-1),MATCH(BO$6,$7:$7,)-1,1,1):OFFSET($B156,0,MATCH(BO$6,$7:$7,)-1,1,1))</f>
        <v>19704</v>
      </c>
      <c r="BP156">
        <f ca="1">SUM(OFFSET($B156,-($B156-1),MATCH(BP$6,$7:$7,)-1,1,1):OFFSET($B156,0,MATCH(BP$6,$7:$7,)-1,1,1))</f>
        <v>232753</v>
      </c>
      <c r="BQ156">
        <f ca="1">SUM(OFFSET($B156,-($B156-1),MATCH(BQ$6,$7:$7,)-1,1,1):OFFSET($B156,0,MATCH(BQ$6,$7:$7,)-1,1,1))</f>
        <v>10170</v>
      </c>
      <c r="BR156">
        <f ca="1">SUM(OFFSET($B156,-($B156-1),MATCH(BR$6,$7:$7,)-1,1,1):OFFSET($B156,0,MATCH(BR$6,$7:$7,)-1,1,1))</f>
        <v>1787</v>
      </c>
      <c r="BS156">
        <f ca="1">SUM(OFFSET($B156,-($B156-1),MATCH(BS$6,$7:$7,)-1,1,1):OFFSET($B156,0,MATCH(BS$6,$7:$7,)-1,1,1))</f>
        <v>8911</v>
      </c>
      <c r="BT156">
        <f ca="1">SUM(OFFSET($B156,-($B156-1),MATCH(BT$6,$7:$7,)-1,1,1):OFFSET($B156,0,MATCH(BT$6,$7:$7,)-1,1,1))</f>
        <v>9826</v>
      </c>
      <c r="BU156">
        <f ca="1">SUM(OFFSET($B156,-($B156-1),MATCH(BU$6,$7:$7,)-1,1,1):OFFSET($B156,0,MATCH(BU$6,$7:$7,)-1,1,1))</f>
        <v>4382</v>
      </c>
      <c r="BV156">
        <f ca="1">SUM(OFFSET($B156,-($B156-1),MATCH(BV$6,$7:$7,)-1,1,1):OFFSET($B156,0,MATCH(BV$6,$7:$7,)-1,1,1))</f>
        <v>2133</v>
      </c>
      <c r="BW156">
        <f ca="1">SUM(OFFSET($B156,-($B156-1),MATCH(BW$6,$7:$7,)-1,1,1):OFFSET($B156,0,MATCH(BW$6,$7:$7,)-1,1,1))</f>
        <v>14600</v>
      </c>
      <c r="BX156">
        <f ca="1">SUM(OFFSET($B156,-($B156-1),MATCH(BX$6,$7:$7,)-1,1,1):OFFSET($B156,0,MATCH(BX$6,$7:$7,)-1,1,1))</f>
        <v>23219</v>
      </c>
      <c r="BY156">
        <f ca="1">SUM(OFFSET($B156,-($B156-1),MATCH(BY$6,$7:$7,)-1,1,1):OFFSET($B156,0,MATCH(BY$6,$7:$7,)-1,1,1))</f>
        <v>2143</v>
      </c>
      <c r="BZ156">
        <f ca="1">SUM(OFFSET($B156,-($B156-1),MATCH(BZ$6,$7:$7,)-1,1,1):OFFSET($B156,0,MATCH(BZ$6,$7:$7,)-1,1,1))</f>
        <v>22945</v>
      </c>
      <c r="CA156">
        <f ca="1">SUM(OFFSET($B156,-($B156-1),MATCH(CA$6,$7:$7,)-1,1,1):OFFSET($B156,0,MATCH(CA$6,$7:$7,)-1,1,1))</f>
        <v>9850</v>
      </c>
      <c r="CB156">
        <f ca="1">SUM(OFFSET($B156,-($B156-1),MATCH(CB$6,$7:$7,)-1,1,1):OFFSET($B156,0,MATCH(CB$6,$7:$7,)-1,1,1))</f>
        <v>400</v>
      </c>
      <c r="CC156">
        <f ca="1">SUM(OFFSET($B156,-($B156-1),MATCH(CC$6,$7:$7,)-1,1,1):OFFSET($B156,0,MATCH(CC$6,$7:$7,)-1,1,1))</f>
        <v>16</v>
      </c>
      <c r="CD156">
        <f ca="1">SUM(OFFSET($B156,-($B156-1),MATCH(CD$6,$7:$7,)-1,1,1):OFFSET($B156,0,MATCH(CD$6,$7:$7,)-1,1,1))</f>
        <v>9332</v>
      </c>
      <c r="CE156">
        <f ca="1">SUM(OFFSET($B156,-($B156-1),MATCH(CE$6,$7:$7,)-1,1,1):OFFSET($B156,0,MATCH(CE$6,$7:$7,)-1,1,1))</f>
        <v>878</v>
      </c>
      <c r="CF156">
        <f ca="1">SUM(OFFSET($B156,-($B156-1),MATCH(CF$6,$7:$7,)-1,1,1):OFFSET($B156,0,MATCH(CF$6,$7:$7,)-1,1,1))</f>
        <v>2600</v>
      </c>
      <c r="CG156">
        <f ca="1">SUM(OFFSET($B156,-($B156-1),MATCH(CG$6,$7:$7,)-1,1,1):OFFSET($B156,0,MATCH(CG$6,$7:$7,)-1,1,1))</f>
        <v>359431</v>
      </c>
      <c r="CH156">
        <f ca="1">SUM(OFFSET($B156,-($B156-1),MATCH(CH$6,$7:$7,)-1,1,1):OFFSET($B156,0,MATCH(CH$6,$7:$7,)-1,1,1))</f>
        <v>205</v>
      </c>
      <c r="CI156">
        <f ca="1">SUM(OFFSET($B156,-($B156-1),MATCH(CI$6,$7:$7,)-1,1,1):OFFSET($B156,0,MATCH(CI$6,$7:$7,)-1,1,1))</f>
        <v>162795</v>
      </c>
      <c r="CJ156" s="41">
        <f>'[3]Tab L Summary'!$B75</f>
        <v>3808</v>
      </c>
      <c r="CK156">
        <f>'[3]Tab L Summary'!$D75</f>
        <v>6288</v>
      </c>
      <c r="CL156" s="41">
        <f>'[3]Tab L Summary'!$F75</f>
        <v>11120</v>
      </c>
      <c r="CM156" t="e">
        <f>'[3]Tab L Summary'!$H75</f>
        <v>#N/A</v>
      </c>
      <c r="CN156" s="41">
        <f>'[3]Tab L Summary'!$J75</f>
        <v>1488</v>
      </c>
      <c r="CO156" s="2">
        <f t="shared" ref="CO156:CS157" si="117">SUM(CJ145:CJ156)</f>
        <v>39872</v>
      </c>
      <c r="CP156" s="2">
        <f t="shared" si="117"/>
        <v>56256</v>
      </c>
      <c r="CQ156" s="2">
        <f t="shared" si="117"/>
        <v>100288</v>
      </c>
      <c r="CR156" s="2" t="e">
        <f t="shared" si="117"/>
        <v>#N/A</v>
      </c>
      <c r="CS156" s="2">
        <f t="shared" si="117"/>
        <v>15746</v>
      </c>
      <c r="CT156">
        <f ca="1">SUM(OFFSET($B156,-($B156-1),MATCH(CT$6,$7:$7,)-1,1,1):OFFSET($B156,0,MATCH(CT$6,$7:$7,)-1,1,1))</f>
        <v>56256</v>
      </c>
      <c r="CU156">
        <f ca="1">SUM(OFFSET($B156,-($B156-1),MATCH(CU$6,$7:$7,)-1,1,1):OFFSET($B156,0,MATCH(CU$6,$7:$7,)-1,1,1))</f>
        <v>100288</v>
      </c>
      <c r="CV156" t="e">
        <f ca="1">SUM(OFFSET($B156,-($B156-1),MATCH(CV$6,$7:$7,)-1,1,1):OFFSET($B156,0,MATCH(CV$6,$7:$7,)-1,1,1))</f>
        <v>#N/A</v>
      </c>
      <c r="CW156">
        <f ca="1">SUM(OFFSET($B156,-($B156-1),MATCH(CW$6,$7:$7,)-1,1,1):OFFSET($B156,0,MATCH(CW$6,$7:$7,)-1,1,1))</f>
        <v>15746</v>
      </c>
      <c r="CX156">
        <f ca="1">SUM(OFFSET($B156,-($B156-1),MATCH(CX$6,$7:$7,)-1,1,1):OFFSET($B156,0,MATCH(CX$6,$7:$7,)-1,1,1))</f>
        <v>509856</v>
      </c>
    </row>
    <row r="157" spans="2:102">
      <c r="B157" s="38">
        <v>1</v>
      </c>
      <c r="C157" s="37">
        <v>43191</v>
      </c>
      <c r="D157" s="153">
        <f>'[3]Data Summary'!$E32</f>
        <v>79838</v>
      </c>
      <c r="E157" s="154">
        <f>'[3]Data Summary'!$I32</f>
        <v>537</v>
      </c>
      <c r="F157" s="154">
        <f>'[3]Data Summary'!$M32</f>
        <v>95612</v>
      </c>
      <c r="G157" s="155">
        <f t="shared" si="114"/>
        <v>896935</v>
      </c>
      <c r="H157" s="155">
        <f t="shared" si="114"/>
        <v>6301</v>
      </c>
      <c r="I157" s="155">
        <f t="shared" si="114"/>
        <v>1123358</v>
      </c>
      <c r="J157" s="155">
        <f ca="1">SUM(OFFSET($B157,-($B157-1),MATCH(J$6,$7:$7,)-1,1,1):OFFSET($B157,0,MATCH(J$6,$7:$7,)-1,1,1))</f>
        <v>537</v>
      </c>
      <c r="K157" s="155">
        <f ca="1">SUM(OFFSET($B157,-($B157-1),MATCH(K$6,$7:$7,)-1,1,1):OFFSET($B157,0,MATCH(K$6,$7:$7,)-1,1,1))</f>
        <v>95612</v>
      </c>
      <c r="L157" s="155">
        <f ca="1">SUM(OFFSET($B157,-($B157-1),MATCH(L$6,$7:$7,)-1,1,1):OFFSET($B157,0,MATCH(L$6,$7:$7,)-1,1,1))</f>
        <v>896935</v>
      </c>
      <c r="M157" s="31">
        <f>'[3]Data Summary'!$C32</f>
        <v>471407</v>
      </c>
      <c r="N157" s="41">
        <f>'[3]Data Summary'!$G32</f>
        <v>6133</v>
      </c>
      <c r="O157" s="41">
        <f>'[3]Data Summary'!$K32</f>
        <v>559892</v>
      </c>
      <c r="P157">
        <f t="shared" si="115"/>
        <v>5286353</v>
      </c>
      <c r="Q157">
        <f t="shared" si="115"/>
        <v>77207</v>
      </c>
      <c r="R157">
        <f t="shared" si="115"/>
        <v>6543051</v>
      </c>
      <c r="S157">
        <f ca="1">SUM(OFFSET($B157,-($B157-1),MATCH(S$6,$7:$7,)-1,1,1):OFFSET($B157,0,MATCH(S$6,$7:$7,)-1,1,1))</f>
        <v>6133</v>
      </c>
      <c r="T157">
        <f ca="1">SUM(OFFSET($B157,-($B157-1),MATCH(T$6,$7:$7,)-1,1,1):OFFSET($B157,0,MATCH(T$6,$7:$7,)-1,1,1))</f>
        <v>559892</v>
      </c>
      <c r="U157">
        <f ca="1">SUM(OFFSET($B157,-($B157-1),MATCH(U$6,$7:$7,)-1,1,1):OFFSET($B157,0,MATCH(U$6,$7:$7,)-1,1,1))</f>
        <v>5286353</v>
      </c>
      <c r="V157" s="31">
        <f>'[3]Tab K Summary'!$B76</f>
        <v>1390</v>
      </c>
      <c r="W157" s="41">
        <f>'[3]Tab K Summary'!$D76</f>
        <v>12249</v>
      </c>
      <c r="X157" s="41">
        <f>'[3]Tab K Summary'!$F76</f>
        <v>1314</v>
      </c>
      <c r="Y157" s="41">
        <f>'[3]Tab K Summary'!$H76</f>
        <v>20873</v>
      </c>
      <c r="Z157" s="41">
        <f>'[3]Tab K Summary'!$J76</f>
        <v>574</v>
      </c>
      <c r="AA157" s="41">
        <f>'[3]Tab K Summary'!$L76</f>
        <v>148</v>
      </c>
      <c r="AB157" s="41">
        <f>'[3]Tab K Summary'!$N76</f>
        <v>1024</v>
      </c>
      <c r="AC157" s="41">
        <f>'[3]Tab K Summary'!$P76</f>
        <v>1027</v>
      </c>
      <c r="AD157" s="41">
        <f>'[3]Tab K Summary'!$R76</f>
        <v>304</v>
      </c>
      <c r="AE157" s="41">
        <f>'[3]Tab K Summary'!$T76</f>
        <v>123</v>
      </c>
      <c r="AF157" s="41">
        <f>'[3]Tab K Summary'!$V76</f>
        <v>1454</v>
      </c>
      <c r="AG157" s="41">
        <f>'[3]Tab K Summary'!$X76</f>
        <v>1394</v>
      </c>
      <c r="AH157" s="41">
        <f>'[3]Tab K Summary'!$Z76</f>
        <v>88</v>
      </c>
      <c r="AI157" s="41">
        <f>'[3]Tab K Summary'!$AB76</f>
        <v>1482</v>
      </c>
      <c r="AJ157" s="41">
        <f>'[3]Tab K Summary'!$AD76</f>
        <v>1024</v>
      </c>
      <c r="AK157" s="41">
        <f>'[3]Tab K Summary'!$AF76</f>
        <v>18</v>
      </c>
      <c r="AL157" s="41">
        <f>'[3]Tab K Summary'!$AH76</f>
        <v>0</v>
      </c>
      <c r="AM157" s="41">
        <f>'[3]Tab K Summary'!$AJ76</f>
        <v>1059</v>
      </c>
      <c r="AN157" s="41">
        <f>'[3]Tab K Summary'!$AL76</f>
        <v>23</v>
      </c>
      <c r="AO157" s="41">
        <f>'[3]Tab K Summary'!$AN76</f>
        <v>127</v>
      </c>
      <c r="AP157" s="41">
        <f>'[3]Tab K Summary'!$AP76</f>
        <v>33326</v>
      </c>
      <c r="AQ157" s="41">
        <f>'[3]Tab K Summary'!$AR76</f>
        <v>0</v>
      </c>
      <c r="AR157" s="2">
        <f t="shared" ref="AR157:BM157" si="118">SUM(V146:V157)</f>
        <v>13997</v>
      </c>
      <c r="AS157" s="2">
        <f t="shared" si="118"/>
        <v>154922</v>
      </c>
      <c r="AT157" s="2">
        <f t="shared" si="118"/>
        <v>19579</v>
      </c>
      <c r="AU157" s="2">
        <f t="shared" si="118"/>
        <v>235019</v>
      </c>
      <c r="AV157" s="2">
        <f t="shared" si="118"/>
        <v>9911</v>
      </c>
      <c r="AW157" s="2">
        <f t="shared" si="118"/>
        <v>1804</v>
      </c>
      <c r="AX157" s="2">
        <f t="shared" si="118"/>
        <v>9077</v>
      </c>
      <c r="AY157" s="2">
        <f t="shared" si="118"/>
        <v>10109</v>
      </c>
      <c r="AZ157" s="2">
        <f t="shared" si="118"/>
        <v>4434</v>
      </c>
      <c r="BA157" s="2">
        <f t="shared" si="118"/>
        <v>2174</v>
      </c>
      <c r="BB157" s="2">
        <f t="shared" si="118"/>
        <v>14976</v>
      </c>
      <c r="BC157" s="2">
        <f t="shared" si="118"/>
        <v>23058</v>
      </c>
      <c r="BD157" s="2">
        <f t="shared" si="118"/>
        <v>2025</v>
      </c>
      <c r="BE157" s="2">
        <f t="shared" si="118"/>
        <v>22666</v>
      </c>
      <c r="BF157" s="2">
        <f t="shared" si="118"/>
        <v>10000</v>
      </c>
      <c r="BG157" s="2">
        <f t="shared" si="118"/>
        <v>385</v>
      </c>
      <c r="BH157" s="2">
        <f t="shared" si="118"/>
        <v>16</v>
      </c>
      <c r="BI157" s="2">
        <f t="shared" si="118"/>
        <v>9435</v>
      </c>
      <c r="BJ157" s="2">
        <f t="shared" si="118"/>
        <v>864</v>
      </c>
      <c r="BK157" s="2">
        <f t="shared" si="118"/>
        <v>2615</v>
      </c>
      <c r="BL157" s="2">
        <f t="shared" si="118"/>
        <v>359980</v>
      </c>
      <c r="BM157" s="2">
        <f t="shared" si="118"/>
        <v>205</v>
      </c>
      <c r="BN157">
        <f ca="1">SUM(OFFSET($B157,-($B157-1),MATCH(BN$6,$7:$7,)-1,1,1):OFFSET($B157,0,MATCH(BN$6,$7:$7,)-1,1,1))</f>
        <v>12249</v>
      </c>
      <c r="BO157">
        <f ca="1">SUM(OFFSET($B157,-($B157-1),MATCH(BO$6,$7:$7,)-1,1,1):OFFSET($B157,0,MATCH(BO$6,$7:$7,)-1,1,1))</f>
        <v>1314</v>
      </c>
      <c r="BP157">
        <f ca="1">SUM(OFFSET($B157,-($B157-1),MATCH(BP$6,$7:$7,)-1,1,1):OFFSET($B157,0,MATCH(BP$6,$7:$7,)-1,1,1))</f>
        <v>20873</v>
      </c>
      <c r="BQ157">
        <f ca="1">SUM(OFFSET($B157,-($B157-1),MATCH(BQ$6,$7:$7,)-1,1,1):OFFSET($B157,0,MATCH(BQ$6,$7:$7,)-1,1,1))</f>
        <v>574</v>
      </c>
      <c r="BR157">
        <f ca="1">SUM(OFFSET($B157,-($B157-1),MATCH(BR$6,$7:$7,)-1,1,1):OFFSET($B157,0,MATCH(BR$6,$7:$7,)-1,1,1))</f>
        <v>148</v>
      </c>
      <c r="BS157">
        <f ca="1">SUM(OFFSET($B157,-($B157-1),MATCH(BS$6,$7:$7,)-1,1,1):OFFSET($B157,0,MATCH(BS$6,$7:$7,)-1,1,1))</f>
        <v>1024</v>
      </c>
      <c r="BT157">
        <f ca="1">SUM(OFFSET($B157,-($B157-1),MATCH(BT$6,$7:$7,)-1,1,1):OFFSET($B157,0,MATCH(BT$6,$7:$7,)-1,1,1))</f>
        <v>1027</v>
      </c>
      <c r="BU157">
        <f ca="1">SUM(OFFSET($B157,-($B157-1),MATCH(BU$6,$7:$7,)-1,1,1):OFFSET($B157,0,MATCH(BU$6,$7:$7,)-1,1,1))</f>
        <v>304</v>
      </c>
      <c r="BV157">
        <f ca="1">SUM(OFFSET($B157,-($B157-1),MATCH(BV$6,$7:$7,)-1,1,1):OFFSET($B157,0,MATCH(BV$6,$7:$7,)-1,1,1))</f>
        <v>123</v>
      </c>
      <c r="BW157">
        <f ca="1">SUM(OFFSET($B157,-($B157-1),MATCH(BW$6,$7:$7,)-1,1,1):OFFSET($B157,0,MATCH(BW$6,$7:$7,)-1,1,1))</f>
        <v>1454</v>
      </c>
      <c r="BX157">
        <f ca="1">SUM(OFFSET($B157,-($B157-1),MATCH(BX$6,$7:$7,)-1,1,1):OFFSET($B157,0,MATCH(BX$6,$7:$7,)-1,1,1))</f>
        <v>1394</v>
      </c>
      <c r="BY157">
        <f ca="1">SUM(OFFSET($B157,-($B157-1),MATCH(BY$6,$7:$7,)-1,1,1):OFFSET($B157,0,MATCH(BY$6,$7:$7,)-1,1,1))</f>
        <v>88</v>
      </c>
      <c r="BZ157">
        <f ca="1">SUM(OFFSET($B157,-($B157-1),MATCH(BZ$6,$7:$7,)-1,1,1):OFFSET($B157,0,MATCH(BZ$6,$7:$7,)-1,1,1))</f>
        <v>1482</v>
      </c>
      <c r="CA157">
        <f ca="1">SUM(OFFSET($B157,-($B157-1),MATCH(CA$6,$7:$7,)-1,1,1):OFFSET($B157,0,MATCH(CA$6,$7:$7,)-1,1,1))</f>
        <v>1024</v>
      </c>
      <c r="CB157">
        <f ca="1">SUM(OFFSET($B157,-($B157-1),MATCH(CB$6,$7:$7,)-1,1,1):OFFSET($B157,0,MATCH(CB$6,$7:$7,)-1,1,1))</f>
        <v>18</v>
      </c>
      <c r="CC157">
        <f ca="1">SUM(OFFSET($B157,-($B157-1),MATCH(CC$6,$7:$7,)-1,1,1):OFFSET($B157,0,MATCH(CC$6,$7:$7,)-1,1,1))</f>
        <v>0</v>
      </c>
      <c r="CD157">
        <f ca="1">SUM(OFFSET($B157,-($B157-1),MATCH(CD$6,$7:$7,)-1,1,1):OFFSET($B157,0,MATCH(CD$6,$7:$7,)-1,1,1))</f>
        <v>1059</v>
      </c>
      <c r="CE157">
        <f ca="1">SUM(OFFSET($B157,-($B157-1),MATCH(CE$6,$7:$7,)-1,1,1):OFFSET($B157,0,MATCH(CE$6,$7:$7,)-1,1,1))</f>
        <v>23</v>
      </c>
      <c r="CF157">
        <f ca="1">SUM(OFFSET($B157,-($B157-1),MATCH(CF$6,$7:$7,)-1,1,1):OFFSET($B157,0,MATCH(CF$6,$7:$7,)-1,1,1))</f>
        <v>127</v>
      </c>
      <c r="CG157">
        <f ca="1">SUM(OFFSET($B157,-($B157-1),MATCH(CG$6,$7:$7,)-1,1,1):OFFSET($B157,0,MATCH(CG$6,$7:$7,)-1,1,1))</f>
        <v>33326</v>
      </c>
      <c r="CH157">
        <f ca="1">SUM(OFFSET($B157,-($B157-1),MATCH(CH$6,$7:$7,)-1,1,1):OFFSET($B157,0,MATCH(CH$6,$7:$7,)-1,1,1))</f>
        <v>0</v>
      </c>
      <c r="CI157">
        <f ca="1">SUM(OFFSET($B157,-($B157-1),MATCH(CI$6,$7:$7,)-1,1,1):OFFSET($B157,0,MATCH(CI$6,$7:$7,)-1,1,1))</f>
        <v>13997</v>
      </c>
      <c r="CJ157" s="41">
        <f>'[3]Tab L Summary'!$B76</f>
        <v>3200</v>
      </c>
      <c r="CK157">
        <f>'[3]Tab L Summary'!$D76</f>
        <v>4608</v>
      </c>
      <c r="CL157" s="41">
        <f>'[3]Tab L Summary'!$F76</f>
        <v>7424</v>
      </c>
      <c r="CM157">
        <f>'[3]Tab L Summary'!$H76</f>
        <v>0</v>
      </c>
      <c r="CN157" s="41">
        <f>'[3]Tab L Summary'!$J76</f>
        <v>1216</v>
      </c>
      <c r="CO157" s="2">
        <f t="shared" si="117"/>
        <v>39872</v>
      </c>
      <c r="CP157" s="2">
        <f t="shared" si="117"/>
        <v>54864</v>
      </c>
      <c r="CQ157" s="2">
        <f t="shared" si="117"/>
        <v>100208</v>
      </c>
      <c r="CR157" s="2" t="e">
        <f t="shared" si="117"/>
        <v>#N/A</v>
      </c>
      <c r="CS157" s="2">
        <f t="shared" si="117"/>
        <v>15666</v>
      </c>
      <c r="CT157">
        <f ca="1">SUM(OFFSET($B157,-($B157-1),MATCH(CT$6,$7:$7,)-1,1,1):OFFSET($B157,0,MATCH(CT$6,$7:$7,)-1,1,1))</f>
        <v>4608</v>
      </c>
      <c r="CU157">
        <f ca="1">SUM(OFFSET($B157,-($B157-1),MATCH(CU$6,$7:$7,)-1,1,1):OFFSET($B157,0,MATCH(CU$6,$7:$7,)-1,1,1))</f>
        <v>7424</v>
      </c>
      <c r="CV157">
        <f ca="1">SUM(OFFSET($B157,-($B157-1),MATCH(CV$6,$7:$7,)-1,1,1):OFFSET($B157,0,MATCH(CV$6,$7:$7,)-1,1,1))</f>
        <v>0</v>
      </c>
      <c r="CW157">
        <f ca="1">SUM(OFFSET($B157,-($B157-1),MATCH(CW$6,$7:$7,)-1,1,1):OFFSET($B157,0,MATCH(CW$6,$7:$7,)-1,1,1))</f>
        <v>1216</v>
      </c>
      <c r="CX157">
        <f ca="1">SUM(OFFSET($B157,-($B157-1),MATCH(CX$6,$7:$7,)-1,1,1):OFFSET($B157,0,MATCH(CX$6,$7:$7,)-1,1,1))</f>
        <v>39872</v>
      </c>
    </row>
    <row r="158" spans="2:102">
      <c r="B158" s="38">
        <v>2</v>
      </c>
      <c r="C158" s="37">
        <v>43221</v>
      </c>
      <c r="D158" s="153">
        <f>'[3]Data Summary'!$E33</f>
        <v>69118</v>
      </c>
      <c r="E158" s="154">
        <f>'[3]Data Summary'!$I33</f>
        <v>493</v>
      </c>
      <c r="F158" s="154">
        <f>'[3]Data Summary'!$M33</f>
        <v>87706</v>
      </c>
      <c r="G158" s="155">
        <f t="shared" ref="G158:I159" si="119">SUM(D147:D158)</f>
        <v>899992</v>
      </c>
      <c r="H158" s="155">
        <f t="shared" si="119"/>
        <v>6290</v>
      </c>
      <c r="I158" s="155">
        <f t="shared" si="119"/>
        <v>1120348</v>
      </c>
      <c r="J158" s="155">
        <f ca="1">SUM(OFFSET($B158,-($B158-1),MATCH(J$6,$7:$7,)-1,1,1):OFFSET($B158,0,MATCH(J$6,$7:$7,)-1,1,1))</f>
        <v>1030</v>
      </c>
      <c r="K158" s="155">
        <f ca="1">SUM(OFFSET($B158,-($B158-1),MATCH(K$6,$7:$7,)-1,1,1):OFFSET($B158,0,MATCH(K$6,$7:$7,)-1,1,1))</f>
        <v>183318</v>
      </c>
      <c r="L158" s="155">
        <f ca="1">SUM(OFFSET($B158,-($B158-1),MATCH(L$6,$7:$7,)-1,1,1):OFFSET($B158,0,MATCH(L$6,$7:$7,)-1,1,1))</f>
        <v>1796927</v>
      </c>
      <c r="M158" s="31">
        <f>'[3]Data Summary'!$C33</f>
        <v>453807</v>
      </c>
      <c r="N158" s="41">
        <f>'[3]Data Summary'!$G33</f>
        <v>6284</v>
      </c>
      <c r="O158" s="41">
        <f>'[3]Data Summary'!$K33</f>
        <v>569603</v>
      </c>
      <c r="P158">
        <f t="shared" ref="P158:R159" si="120">SUM(M147:M158)</f>
        <v>5305242</v>
      </c>
      <c r="Q158">
        <f t="shared" si="120"/>
        <v>76871</v>
      </c>
      <c r="R158">
        <f t="shared" si="120"/>
        <v>6550224</v>
      </c>
      <c r="S158">
        <f ca="1">SUM(OFFSET($B158,-($B158-1),MATCH(S$6,$7:$7,)-1,1,1):OFFSET($B158,0,MATCH(S$6,$7:$7,)-1,1,1))</f>
        <v>12417</v>
      </c>
      <c r="T158">
        <f ca="1">SUM(OFFSET($B158,-($B158-1),MATCH(T$6,$7:$7,)-1,1,1):OFFSET($B158,0,MATCH(T$6,$7:$7,)-1,1,1))</f>
        <v>1129495</v>
      </c>
      <c r="U158">
        <f ca="1">SUM(OFFSET($B158,-($B158-1),MATCH(U$6,$7:$7,)-1,1,1):OFFSET($B158,0,MATCH(U$6,$7:$7,)-1,1,1))</f>
        <v>10591595</v>
      </c>
      <c r="V158" s="31">
        <f>'[3]Tab K Summary'!$B77</f>
        <v>1457</v>
      </c>
      <c r="W158" s="41">
        <f>'[3]Tab K Summary'!$D77</f>
        <v>11086</v>
      </c>
      <c r="X158" s="41">
        <f>'[3]Tab K Summary'!$F77</f>
        <v>884</v>
      </c>
      <c r="Y158" s="41">
        <f>'[3]Tab K Summary'!$H77</f>
        <v>18932</v>
      </c>
      <c r="Z158" s="41">
        <f>'[3]Tab K Summary'!$J77</f>
        <v>686</v>
      </c>
      <c r="AA158" s="41">
        <f>'[3]Tab K Summary'!$L77</f>
        <v>77</v>
      </c>
      <c r="AB158" s="41">
        <f>'[3]Tab K Summary'!$N77</f>
        <v>814</v>
      </c>
      <c r="AC158" s="41">
        <f>'[3]Tab K Summary'!$P77</f>
        <v>1041</v>
      </c>
      <c r="AD158" s="41">
        <f>'[3]Tab K Summary'!$R77</f>
        <v>303</v>
      </c>
      <c r="AE158" s="41">
        <f>'[3]Tab K Summary'!$T77</f>
        <v>201</v>
      </c>
      <c r="AF158" s="41">
        <f>'[3]Tab K Summary'!$V77</f>
        <v>1545</v>
      </c>
      <c r="AG158" s="41">
        <f>'[3]Tab K Summary'!$X77</f>
        <v>917</v>
      </c>
      <c r="AH158" s="41">
        <f>'[3]Tab K Summary'!$Z77</f>
        <v>83</v>
      </c>
      <c r="AI158" s="41">
        <f>'[3]Tab K Summary'!$AB77</f>
        <v>1000</v>
      </c>
      <c r="AJ158" s="41">
        <f>'[3]Tab K Summary'!$AD77</f>
        <v>782</v>
      </c>
      <c r="AK158" s="41">
        <f>'[3]Tab K Summary'!$AF77</f>
        <v>33</v>
      </c>
      <c r="AL158" s="41">
        <f>'[3]Tab K Summary'!$AH77</f>
        <v>0</v>
      </c>
      <c r="AM158" s="41">
        <f>'[3]Tab K Summary'!$AJ77</f>
        <v>831</v>
      </c>
      <c r="AN158" s="41">
        <f>'[3]Tab K Summary'!$AL77</f>
        <v>53</v>
      </c>
      <c r="AO158" s="41">
        <f>'[3]Tab K Summary'!$AN77</f>
        <v>232</v>
      </c>
      <c r="AP158" s="41">
        <f>'[3]Tab K Summary'!$AP77</f>
        <v>30118</v>
      </c>
      <c r="AQ158" s="41">
        <f>'[3]Tab K Summary'!$AR77</f>
        <v>0</v>
      </c>
      <c r="AR158" s="2">
        <f t="shared" ref="AR158:BM158" si="121">SUM(V147:V158)</f>
        <v>14431</v>
      </c>
      <c r="AS158" s="2">
        <f t="shared" si="121"/>
        <v>155667</v>
      </c>
      <c r="AT158" s="2">
        <f t="shared" si="121"/>
        <v>19594</v>
      </c>
      <c r="AU158" s="2">
        <f t="shared" si="121"/>
        <v>234695</v>
      </c>
      <c r="AV158" s="2">
        <f t="shared" si="121"/>
        <v>9973</v>
      </c>
      <c r="AW158" s="2">
        <f t="shared" si="121"/>
        <v>1768</v>
      </c>
      <c r="AX158" s="2">
        <f t="shared" si="121"/>
        <v>9269</v>
      </c>
      <c r="AY158" s="2">
        <f t="shared" si="121"/>
        <v>10503</v>
      </c>
      <c r="AZ158" s="2">
        <f t="shared" si="121"/>
        <v>4440</v>
      </c>
      <c r="BA158" s="2">
        <f t="shared" si="121"/>
        <v>2227</v>
      </c>
      <c r="BB158" s="2">
        <f t="shared" si="121"/>
        <v>15429</v>
      </c>
      <c r="BC158" s="2">
        <f t="shared" si="121"/>
        <v>23105</v>
      </c>
      <c r="BD158" s="2">
        <f t="shared" si="121"/>
        <v>1973</v>
      </c>
      <c r="BE158" s="2">
        <f t="shared" si="121"/>
        <v>22661</v>
      </c>
      <c r="BF158" s="2">
        <f t="shared" si="121"/>
        <v>10192</v>
      </c>
      <c r="BG158" s="2">
        <f t="shared" si="121"/>
        <v>353</v>
      </c>
      <c r="BH158" s="2">
        <f t="shared" si="121"/>
        <v>16</v>
      </c>
      <c r="BI158" s="2">
        <f t="shared" si="121"/>
        <v>9595</v>
      </c>
      <c r="BJ158" s="2">
        <f t="shared" si="121"/>
        <v>868</v>
      </c>
      <c r="BK158" s="2">
        <f t="shared" si="121"/>
        <v>2675</v>
      </c>
      <c r="BL158" s="2">
        <f t="shared" si="121"/>
        <v>360372</v>
      </c>
      <c r="BM158" s="2">
        <f t="shared" si="121"/>
        <v>205</v>
      </c>
      <c r="BN158">
        <f ca="1">SUM(OFFSET($B158,-($B158-1),MATCH(BN$6,$7:$7,)-1,1,1):OFFSET($B158,0,MATCH(BN$6,$7:$7,)-1,1,1))</f>
        <v>23335</v>
      </c>
      <c r="BO158">
        <f ca="1">SUM(OFFSET($B158,-($B158-1),MATCH(BO$6,$7:$7,)-1,1,1):OFFSET($B158,0,MATCH(BO$6,$7:$7,)-1,1,1))</f>
        <v>2198</v>
      </c>
      <c r="BP158">
        <f ca="1">SUM(OFFSET($B158,-($B158-1),MATCH(BP$6,$7:$7,)-1,1,1):OFFSET($B158,0,MATCH(BP$6,$7:$7,)-1,1,1))</f>
        <v>39805</v>
      </c>
      <c r="BQ158">
        <f ca="1">SUM(OFFSET($B158,-($B158-1),MATCH(BQ$6,$7:$7,)-1,1,1):OFFSET($B158,0,MATCH(BQ$6,$7:$7,)-1,1,1))</f>
        <v>1260</v>
      </c>
      <c r="BR158">
        <f ca="1">SUM(OFFSET($B158,-($B158-1),MATCH(BR$6,$7:$7,)-1,1,1):OFFSET($B158,0,MATCH(BR$6,$7:$7,)-1,1,1))</f>
        <v>225</v>
      </c>
      <c r="BS158">
        <f ca="1">SUM(OFFSET($B158,-($B158-1),MATCH(BS$6,$7:$7,)-1,1,1):OFFSET($B158,0,MATCH(BS$6,$7:$7,)-1,1,1))</f>
        <v>1838</v>
      </c>
      <c r="BT158">
        <f ca="1">SUM(OFFSET($B158,-($B158-1),MATCH(BT$6,$7:$7,)-1,1,1):OFFSET($B158,0,MATCH(BT$6,$7:$7,)-1,1,1))</f>
        <v>2068</v>
      </c>
      <c r="BU158">
        <f ca="1">SUM(OFFSET($B158,-($B158-1),MATCH(BU$6,$7:$7,)-1,1,1):OFFSET($B158,0,MATCH(BU$6,$7:$7,)-1,1,1))</f>
        <v>607</v>
      </c>
      <c r="BV158">
        <f ca="1">SUM(OFFSET($B158,-($B158-1),MATCH(BV$6,$7:$7,)-1,1,1):OFFSET($B158,0,MATCH(BV$6,$7:$7,)-1,1,1))</f>
        <v>324</v>
      </c>
      <c r="BW158">
        <f ca="1">SUM(OFFSET($B158,-($B158-1),MATCH(BW$6,$7:$7,)-1,1,1):OFFSET($B158,0,MATCH(BW$6,$7:$7,)-1,1,1))</f>
        <v>2999</v>
      </c>
      <c r="BX158">
        <f ca="1">SUM(OFFSET($B158,-($B158-1),MATCH(BX$6,$7:$7,)-1,1,1):OFFSET($B158,0,MATCH(BX$6,$7:$7,)-1,1,1))</f>
        <v>2311</v>
      </c>
      <c r="BY158">
        <f ca="1">SUM(OFFSET($B158,-($B158-1),MATCH(BY$6,$7:$7,)-1,1,1):OFFSET($B158,0,MATCH(BY$6,$7:$7,)-1,1,1))</f>
        <v>171</v>
      </c>
      <c r="BZ158">
        <f ca="1">SUM(OFFSET($B158,-($B158-1),MATCH(BZ$6,$7:$7,)-1,1,1):OFFSET($B158,0,MATCH(BZ$6,$7:$7,)-1,1,1))</f>
        <v>2482</v>
      </c>
      <c r="CA158">
        <f ca="1">SUM(OFFSET($B158,-($B158-1),MATCH(CA$6,$7:$7,)-1,1,1):OFFSET($B158,0,MATCH(CA$6,$7:$7,)-1,1,1))</f>
        <v>1806</v>
      </c>
      <c r="CB158">
        <f ca="1">SUM(OFFSET($B158,-($B158-1),MATCH(CB$6,$7:$7,)-1,1,1):OFFSET($B158,0,MATCH(CB$6,$7:$7,)-1,1,1))</f>
        <v>51</v>
      </c>
      <c r="CC158">
        <f ca="1">SUM(OFFSET($B158,-($B158-1),MATCH(CC$6,$7:$7,)-1,1,1):OFFSET($B158,0,MATCH(CC$6,$7:$7,)-1,1,1))</f>
        <v>0</v>
      </c>
      <c r="CD158">
        <f ca="1">SUM(OFFSET($B158,-($B158-1),MATCH(CD$6,$7:$7,)-1,1,1):OFFSET($B158,0,MATCH(CD$6,$7:$7,)-1,1,1))</f>
        <v>1890</v>
      </c>
      <c r="CE158">
        <f ca="1">SUM(OFFSET($B158,-($B158-1),MATCH(CE$6,$7:$7,)-1,1,1):OFFSET($B158,0,MATCH(CE$6,$7:$7,)-1,1,1))</f>
        <v>76</v>
      </c>
      <c r="CF158">
        <f ca="1">SUM(OFFSET($B158,-($B158-1),MATCH(CF$6,$7:$7,)-1,1,1):OFFSET($B158,0,MATCH(CF$6,$7:$7,)-1,1,1))</f>
        <v>359</v>
      </c>
      <c r="CG158">
        <f ca="1">SUM(OFFSET($B158,-($B158-1),MATCH(CG$6,$7:$7,)-1,1,1):OFFSET($B158,0,MATCH(CG$6,$7:$7,)-1,1,1))</f>
        <v>63444</v>
      </c>
      <c r="CH158">
        <f ca="1">SUM(OFFSET($B158,-($B158-1),MATCH(CH$6,$7:$7,)-1,1,1):OFFSET($B158,0,MATCH(CH$6,$7:$7,)-1,1,1))</f>
        <v>0</v>
      </c>
      <c r="CI158">
        <f ca="1">SUM(OFFSET($B158,-($B158-1),MATCH(CI$6,$7:$7,)-1,1,1):OFFSET($B158,0,MATCH(CI$6,$7:$7,)-1,1,1))</f>
        <v>28428</v>
      </c>
      <c r="CJ158" s="41">
        <f>'[3]Tab L Summary'!$B77</f>
        <v>3808</v>
      </c>
      <c r="CK158">
        <f>'[3]Tab L Summary'!$D77</f>
        <v>2816</v>
      </c>
      <c r="CL158" s="41">
        <f>'[3]Tab L Summary'!$F77</f>
        <v>7136</v>
      </c>
      <c r="CM158">
        <f>'[3]Tab L Summary'!$H77</f>
        <v>0</v>
      </c>
      <c r="CN158" s="41">
        <f>'[3]Tab L Summary'!$J77</f>
        <v>928</v>
      </c>
      <c r="CO158" s="2">
        <f t="shared" ref="CO158:CS159" si="122">SUM(CJ147:CJ158)</f>
        <v>39600</v>
      </c>
      <c r="CP158" s="2">
        <f t="shared" si="122"/>
        <v>55072</v>
      </c>
      <c r="CQ158" s="2">
        <f t="shared" si="122"/>
        <v>101504</v>
      </c>
      <c r="CR158" s="2" t="e">
        <f t="shared" si="122"/>
        <v>#N/A</v>
      </c>
      <c r="CS158" s="2">
        <f t="shared" si="122"/>
        <v>15714</v>
      </c>
      <c r="CT158">
        <f ca="1">SUM(OFFSET($B158,-($B158-1),MATCH(CT$6,$7:$7,)-1,1,1):OFFSET($B158,0,MATCH(CT$6,$7:$7,)-1,1,1))</f>
        <v>7424</v>
      </c>
      <c r="CU158">
        <f ca="1">SUM(OFFSET($B158,-($B158-1),MATCH(CU$6,$7:$7,)-1,1,1):OFFSET($B158,0,MATCH(CU$6,$7:$7,)-1,1,1))</f>
        <v>14560</v>
      </c>
      <c r="CV158">
        <f ca="1">SUM(OFFSET($B158,-($B158-1),MATCH(CV$6,$7:$7,)-1,1,1):OFFSET($B158,0,MATCH(CV$6,$7:$7,)-1,1,1))</f>
        <v>0</v>
      </c>
      <c r="CW158">
        <f ca="1">SUM(OFFSET($B158,-($B158-1),MATCH(CW$6,$7:$7,)-1,1,1):OFFSET($B158,0,MATCH(CW$6,$7:$7,)-1,1,1))</f>
        <v>2144</v>
      </c>
      <c r="CX158">
        <f ca="1">SUM(OFFSET($B158,-($B158-1),MATCH(CX$6,$7:$7,)-1,1,1):OFFSET($B158,0,MATCH(CX$6,$7:$7,)-1,1,1))</f>
        <v>79472</v>
      </c>
    </row>
    <row r="159" spans="2:102">
      <c r="B159" s="38">
        <v>3</v>
      </c>
      <c r="C159" s="37">
        <v>43252</v>
      </c>
      <c r="D159" s="153">
        <f>'[3]Data Summary'!$E34</f>
        <v>68845</v>
      </c>
      <c r="E159" s="154">
        <f>'[3]Data Summary'!$I34</f>
        <v>490</v>
      </c>
      <c r="F159" s="154">
        <f>'[3]Data Summary'!$M34</f>
        <v>87250</v>
      </c>
      <c r="G159" s="155">
        <f t="shared" si="119"/>
        <v>902622</v>
      </c>
      <c r="H159" s="155">
        <f t="shared" si="119"/>
        <v>6282</v>
      </c>
      <c r="I159" s="155">
        <f t="shared" si="119"/>
        <v>1118796</v>
      </c>
      <c r="J159" s="155">
        <f ca="1">SUM(OFFSET($B159,-($B159-1),MATCH(J$6,$7:$7,)-1,1,1):OFFSET($B159,0,MATCH(J$6,$7:$7,)-1,1,1))</f>
        <v>1520</v>
      </c>
      <c r="K159" s="155">
        <f ca="1">SUM(OFFSET($B159,-($B159-1),MATCH(K$6,$7:$7,)-1,1,1):OFFSET($B159,0,MATCH(K$6,$7:$7,)-1,1,1))</f>
        <v>270568</v>
      </c>
      <c r="L159" s="155">
        <f ca="1">SUM(OFFSET($B159,-($B159-1),MATCH(L$6,$7:$7,)-1,1,1):OFFSET($B159,0,MATCH(L$6,$7:$7,)-1,1,1))</f>
        <v>2699549</v>
      </c>
      <c r="M159" s="31">
        <f>'[3]Data Summary'!$C34</f>
        <v>422664</v>
      </c>
      <c r="N159" s="41">
        <f>'[3]Data Summary'!$G34</f>
        <v>5936</v>
      </c>
      <c r="O159" s="41">
        <f>'[3]Data Summary'!$K34</f>
        <v>539893</v>
      </c>
      <c r="P159">
        <f t="shared" si="120"/>
        <v>5310967</v>
      </c>
      <c r="Q159">
        <f t="shared" si="120"/>
        <v>76433</v>
      </c>
      <c r="R159">
        <f t="shared" si="120"/>
        <v>6545681</v>
      </c>
      <c r="S159">
        <f ca="1">SUM(OFFSET($B159,-($B159-1),MATCH(S$6,$7:$7,)-1,1,1):OFFSET($B159,0,MATCH(S$6,$7:$7,)-1,1,1))</f>
        <v>18353</v>
      </c>
      <c r="T159">
        <f ca="1">SUM(OFFSET($B159,-($B159-1),MATCH(T$6,$7:$7,)-1,1,1):OFFSET($B159,0,MATCH(T$6,$7:$7,)-1,1,1))</f>
        <v>1669388</v>
      </c>
      <c r="U159">
        <f ca="1">SUM(OFFSET($B159,-($B159-1),MATCH(U$6,$7:$7,)-1,1,1):OFFSET($B159,0,MATCH(U$6,$7:$7,)-1,1,1))</f>
        <v>15902562</v>
      </c>
      <c r="V159" s="31">
        <f>'[3]Tab K Summary'!$B78</f>
        <v>1532</v>
      </c>
      <c r="W159" s="41">
        <f>'[3]Tab K Summary'!$D78</f>
        <v>10338</v>
      </c>
      <c r="X159" s="41">
        <f>'[3]Tab K Summary'!$F78</f>
        <v>892</v>
      </c>
      <c r="Y159" s="41">
        <f>'[3]Tab K Summary'!$H78</f>
        <v>19034</v>
      </c>
      <c r="Z159" s="41">
        <f>'[3]Tab K Summary'!$J78</f>
        <v>676</v>
      </c>
      <c r="AA159" s="41">
        <f>'[3]Tab K Summary'!$L78</f>
        <v>101</v>
      </c>
      <c r="AB159" s="41">
        <f>'[3]Tab K Summary'!$N78</f>
        <v>667</v>
      </c>
      <c r="AC159" s="41">
        <f>'[3]Tab K Summary'!$P78</f>
        <v>1247</v>
      </c>
      <c r="AD159" s="41">
        <f>'[3]Tab K Summary'!$R78</f>
        <v>330</v>
      </c>
      <c r="AE159" s="41">
        <f>'[3]Tab K Summary'!$T78</f>
        <v>43</v>
      </c>
      <c r="AF159" s="41">
        <f>'[3]Tab K Summary'!$V78</f>
        <v>1620</v>
      </c>
      <c r="AG159" s="41">
        <f>'[3]Tab K Summary'!$X78</f>
        <v>924</v>
      </c>
      <c r="AH159" s="41">
        <f>'[3]Tab K Summary'!$Z78</f>
        <v>93</v>
      </c>
      <c r="AI159" s="41">
        <f>'[3]Tab K Summary'!$AB78</f>
        <v>1017</v>
      </c>
      <c r="AJ159" s="41">
        <f>'[3]Tab K Summary'!$AD78</f>
        <v>667</v>
      </c>
      <c r="AK159" s="41">
        <f>'[3]Tab K Summary'!$AF78</f>
        <v>0</v>
      </c>
      <c r="AL159" s="41">
        <f>'[3]Tab K Summary'!$AH78</f>
        <v>0</v>
      </c>
      <c r="AM159" s="41">
        <f>'[3]Tab K Summary'!$AJ78</f>
        <v>667</v>
      </c>
      <c r="AN159" s="41">
        <f>'[3]Tab K Summary'!$AL78</f>
        <v>108</v>
      </c>
      <c r="AO159" s="41">
        <f>'[3]Tab K Summary'!$AN78</f>
        <v>189</v>
      </c>
      <c r="AP159" s="41">
        <f>'[3]Tab K Summary'!$AP78</f>
        <v>29493</v>
      </c>
      <c r="AQ159" s="41">
        <f>'[3]Tab K Summary'!$AR78</f>
        <v>0</v>
      </c>
      <c r="AR159" s="2">
        <f t="shared" ref="AR159:BM159" si="123">SUM(V148:V159)</f>
        <v>15134</v>
      </c>
      <c r="AS159" s="2">
        <f t="shared" si="123"/>
        <v>154919</v>
      </c>
      <c r="AT159" s="2">
        <f t="shared" si="123"/>
        <v>18553</v>
      </c>
      <c r="AU159" s="2">
        <f t="shared" si="123"/>
        <v>234906</v>
      </c>
      <c r="AV159" s="2">
        <f t="shared" si="123"/>
        <v>9838</v>
      </c>
      <c r="AW159" s="2">
        <f t="shared" si="123"/>
        <v>1754</v>
      </c>
      <c r="AX159" s="2">
        <f t="shared" si="123"/>
        <v>9303</v>
      </c>
      <c r="AY159" s="2">
        <f t="shared" si="123"/>
        <v>11150</v>
      </c>
      <c r="AZ159" s="2">
        <f t="shared" si="123"/>
        <v>4603</v>
      </c>
      <c r="BA159" s="2">
        <f t="shared" si="123"/>
        <v>2138</v>
      </c>
      <c r="BB159" s="2">
        <f t="shared" si="123"/>
        <v>16150</v>
      </c>
      <c r="BC159" s="2">
        <f t="shared" si="123"/>
        <v>22000</v>
      </c>
      <c r="BD159" s="2">
        <f t="shared" si="123"/>
        <v>2009</v>
      </c>
      <c r="BE159" s="2">
        <f t="shared" si="123"/>
        <v>21592</v>
      </c>
      <c r="BF159" s="2">
        <f t="shared" si="123"/>
        <v>10226</v>
      </c>
      <c r="BG159" s="2">
        <f t="shared" si="123"/>
        <v>353</v>
      </c>
      <c r="BH159" s="2">
        <f t="shared" si="123"/>
        <v>16</v>
      </c>
      <c r="BI159" s="2">
        <f t="shared" si="123"/>
        <v>9628</v>
      </c>
      <c r="BJ159" s="2">
        <f t="shared" si="123"/>
        <v>815</v>
      </c>
      <c r="BK159" s="2">
        <f t="shared" si="123"/>
        <v>2641</v>
      </c>
      <c r="BL159" s="2">
        <f t="shared" si="123"/>
        <v>359821</v>
      </c>
      <c r="BM159" s="2">
        <f t="shared" si="123"/>
        <v>205</v>
      </c>
      <c r="BN159">
        <f ca="1">SUM(OFFSET($B159,-($B159-1),MATCH(BN$6,$7:$7,)-1,1,1):OFFSET($B159,0,MATCH(BN$6,$7:$7,)-1,1,1))</f>
        <v>33673</v>
      </c>
      <c r="BO159">
        <f ca="1">SUM(OFFSET($B159,-($B159-1),MATCH(BO$6,$7:$7,)-1,1,1):OFFSET($B159,0,MATCH(BO$6,$7:$7,)-1,1,1))</f>
        <v>3090</v>
      </c>
      <c r="BP159">
        <f ca="1">SUM(OFFSET($B159,-($B159-1),MATCH(BP$6,$7:$7,)-1,1,1):OFFSET($B159,0,MATCH(BP$6,$7:$7,)-1,1,1))</f>
        <v>58839</v>
      </c>
      <c r="BQ159">
        <f ca="1">SUM(OFFSET($B159,-($B159-1),MATCH(BQ$6,$7:$7,)-1,1,1):OFFSET($B159,0,MATCH(BQ$6,$7:$7,)-1,1,1))</f>
        <v>1936</v>
      </c>
      <c r="BR159">
        <f ca="1">SUM(OFFSET($B159,-($B159-1),MATCH(BR$6,$7:$7,)-1,1,1):OFFSET($B159,0,MATCH(BR$6,$7:$7,)-1,1,1))</f>
        <v>326</v>
      </c>
      <c r="BS159">
        <f ca="1">SUM(OFFSET($B159,-($B159-1),MATCH(BS$6,$7:$7,)-1,1,1):OFFSET($B159,0,MATCH(BS$6,$7:$7,)-1,1,1))</f>
        <v>2505</v>
      </c>
      <c r="BT159">
        <f ca="1">SUM(OFFSET($B159,-($B159-1),MATCH(BT$6,$7:$7,)-1,1,1):OFFSET($B159,0,MATCH(BT$6,$7:$7,)-1,1,1))</f>
        <v>3315</v>
      </c>
      <c r="BU159">
        <f ca="1">SUM(OFFSET($B159,-($B159-1),MATCH(BU$6,$7:$7,)-1,1,1):OFFSET($B159,0,MATCH(BU$6,$7:$7,)-1,1,1))</f>
        <v>937</v>
      </c>
      <c r="BV159">
        <f ca="1">SUM(OFFSET($B159,-($B159-1),MATCH(BV$6,$7:$7,)-1,1,1):OFFSET($B159,0,MATCH(BV$6,$7:$7,)-1,1,1))</f>
        <v>367</v>
      </c>
      <c r="BW159">
        <f ca="1">SUM(OFFSET($B159,-($B159-1),MATCH(BW$6,$7:$7,)-1,1,1):OFFSET($B159,0,MATCH(BW$6,$7:$7,)-1,1,1))</f>
        <v>4619</v>
      </c>
      <c r="BX159">
        <f ca="1">SUM(OFFSET($B159,-($B159-1),MATCH(BX$6,$7:$7,)-1,1,1):OFFSET($B159,0,MATCH(BX$6,$7:$7,)-1,1,1))</f>
        <v>3235</v>
      </c>
      <c r="BY159">
        <f ca="1">SUM(OFFSET($B159,-($B159-1),MATCH(BY$6,$7:$7,)-1,1,1):OFFSET($B159,0,MATCH(BY$6,$7:$7,)-1,1,1))</f>
        <v>264</v>
      </c>
      <c r="BZ159">
        <f ca="1">SUM(OFFSET($B159,-($B159-1),MATCH(BZ$6,$7:$7,)-1,1,1):OFFSET($B159,0,MATCH(BZ$6,$7:$7,)-1,1,1))</f>
        <v>3499</v>
      </c>
      <c r="CA159">
        <f ca="1">SUM(OFFSET($B159,-($B159-1),MATCH(CA$6,$7:$7,)-1,1,1):OFFSET($B159,0,MATCH(CA$6,$7:$7,)-1,1,1))</f>
        <v>2473</v>
      </c>
      <c r="CB159">
        <f ca="1">SUM(OFFSET($B159,-($B159-1),MATCH(CB$6,$7:$7,)-1,1,1):OFFSET($B159,0,MATCH(CB$6,$7:$7,)-1,1,1))</f>
        <v>51</v>
      </c>
      <c r="CC159">
        <f ca="1">SUM(OFFSET($B159,-($B159-1),MATCH(CC$6,$7:$7,)-1,1,1):OFFSET($B159,0,MATCH(CC$6,$7:$7,)-1,1,1))</f>
        <v>0</v>
      </c>
      <c r="CD159">
        <f ca="1">SUM(OFFSET($B159,-($B159-1),MATCH(CD$6,$7:$7,)-1,1,1):OFFSET($B159,0,MATCH(CD$6,$7:$7,)-1,1,1))</f>
        <v>2557</v>
      </c>
      <c r="CE159">
        <f ca="1">SUM(OFFSET($B159,-($B159-1),MATCH(CE$6,$7:$7,)-1,1,1):OFFSET($B159,0,MATCH(CE$6,$7:$7,)-1,1,1))</f>
        <v>184</v>
      </c>
      <c r="CF159">
        <f ca="1">SUM(OFFSET($B159,-($B159-1),MATCH(CF$6,$7:$7,)-1,1,1):OFFSET($B159,0,MATCH(CF$6,$7:$7,)-1,1,1))</f>
        <v>548</v>
      </c>
      <c r="CG159">
        <f ca="1">SUM(OFFSET($B159,-($B159-1),MATCH(CG$6,$7:$7,)-1,1,1):OFFSET($B159,0,MATCH(CG$6,$7:$7,)-1,1,1))</f>
        <v>92937</v>
      </c>
      <c r="CH159">
        <f ca="1">SUM(OFFSET($B159,-($B159-1),MATCH(CH$6,$7:$7,)-1,1,1):OFFSET($B159,0,MATCH(CH$6,$7:$7,)-1,1,1))</f>
        <v>0</v>
      </c>
      <c r="CI159">
        <f ca="1">SUM(OFFSET($B159,-($B159-1),MATCH(CI$6,$7:$7,)-1,1,1):OFFSET($B159,0,MATCH(CI$6,$7:$7,)-1,1,1))</f>
        <v>43562</v>
      </c>
      <c r="CJ159" s="41">
        <f>'[3]Tab L Summary'!$B78</f>
        <v>2976</v>
      </c>
      <c r="CK159">
        <f>'[3]Tab L Summary'!$D78</f>
        <v>2928</v>
      </c>
      <c r="CL159" s="41">
        <f>'[3]Tab L Summary'!$F78</f>
        <v>6992</v>
      </c>
      <c r="CM159">
        <f>'[3]Tab L Summary'!$H78</f>
        <v>0</v>
      </c>
      <c r="CN159" s="41">
        <f>'[3]Tab L Summary'!$J78</f>
        <v>1040</v>
      </c>
      <c r="CO159" s="2">
        <f t="shared" si="122"/>
        <v>39232</v>
      </c>
      <c r="CP159" s="2">
        <f t="shared" si="122"/>
        <v>53616</v>
      </c>
      <c r="CQ159" s="2">
        <f t="shared" si="122"/>
        <v>102112</v>
      </c>
      <c r="CR159" s="2" t="e">
        <f t="shared" si="122"/>
        <v>#N/A</v>
      </c>
      <c r="CS159" s="2">
        <f t="shared" si="122"/>
        <v>15762</v>
      </c>
      <c r="CT159">
        <f ca="1">SUM(OFFSET($B159,-($B159-1),MATCH(CT$6,$7:$7,)-1,1,1):OFFSET($B159,0,MATCH(CT$6,$7:$7,)-1,1,1))</f>
        <v>10352</v>
      </c>
      <c r="CU159">
        <f ca="1">SUM(OFFSET($B159,-($B159-1),MATCH(CU$6,$7:$7,)-1,1,1):OFFSET($B159,0,MATCH(CU$6,$7:$7,)-1,1,1))</f>
        <v>21552</v>
      </c>
      <c r="CV159">
        <f ca="1">SUM(OFFSET($B159,-($B159-1),MATCH(CV$6,$7:$7,)-1,1,1):OFFSET($B159,0,MATCH(CV$6,$7:$7,)-1,1,1))</f>
        <v>0</v>
      </c>
      <c r="CW159">
        <f ca="1">SUM(OFFSET($B159,-($B159-1),MATCH(CW$6,$7:$7,)-1,1,1):OFFSET($B159,0,MATCH(CW$6,$7:$7,)-1,1,1))</f>
        <v>3184</v>
      </c>
      <c r="CX159">
        <f ca="1">SUM(OFFSET($B159,-($B159-1),MATCH(CX$6,$7:$7,)-1,1,1):OFFSET($B159,0,MATCH(CX$6,$7:$7,)-1,1,1))</f>
        <v>118704</v>
      </c>
    </row>
    <row r="160" spans="2:102">
      <c r="B160" s="38">
        <v>4</v>
      </c>
      <c r="C160" s="37">
        <v>43282</v>
      </c>
      <c r="D160" s="153">
        <f>'[3]Data Summary'!$E35</f>
        <v>78313</v>
      </c>
      <c r="E160" s="154">
        <f>'[3]Data Summary'!$I35</f>
        <v>545</v>
      </c>
      <c r="F160" s="154">
        <f>'[3]Data Summary'!$M35</f>
        <v>96880</v>
      </c>
      <c r="G160" s="155">
        <f t="shared" ref="G160:I161" si="124">SUM(D149:D160)</f>
        <v>905358</v>
      </c>
      <c r="H160" s="155">
        <f t="shared" si="124"/>
        <v>6294</v>
      </c>
      <c r="I160" s="155">
        <f t="shared" si="124"/>
        <v>1120694</v>
      </c>
      <c r="J160" s="155">
        <f ca="1">SUM(OFFSET($B160,-($B160-1),MATCH(J$6,$7:$7,)-1,1,1):OFFSET($B160,0,MATCH(J$6,$7:$7,)-1,1,1))</f>
        <v>2065</v>
      </c>
      <c r="K160" s="155">
        <f ca="1">SUM(OFFSET($B160,-($B160-1),MATCH(K$6,$7:$7,)-1,1,1):OFFSET($B160,0,MATCH(K$6,$7:$7,)-1,1,1))</f>
        <v>367448</v>
      </c>
      <c r="L160" s="155">
        <f ca="1">SUM(OFFSET($B160,-($B160-1),MATCH(L$6,$7:$7,)-1,1,1):OFFSET($B160,0,MATCH(L$6,$7:$7,)-1,1,1))</f>
        <v>3604907</v>
      </c>
      <c r="M160" s="31">
        <f>'[3]Data Summary'!$C35</f>
        <v>457989</v>
      </c>
      <c r="N160" s="41">
        <f>'[3]Data Summary'!$G35</f>
        <v>6750</v>
      </c>
      <c r="O160" s="41">
        <f>'[3]Data Summary'!$K35</f>
        <v>581742</v>
      </c>
      <c r="P160">
        <f t="shared" ref="P160:R161" si="125">SUM(M149:M160)</f>
        <v>5316726</v>
      </c>
      <c r="Q160">
        <f t="shared" si="125"/>
        <v>76765</v>
      </c>
      <c r="R160">
        <f t="shared" si="125"/>
        <v>6569104</v>
      </c>
      <c r="S160">
        <f ca="1">SUM(OFFSET($B160,-($B160-1),MATCH(S$6,$7:$7,)-1,1,1):OFFSET($B160,0,MATCH(S$6,$7:$7,)-1,1,1))</f>
        <v>25103</v>
      </c>
      <c r="T160">
        <f ca="1">SUM(OFFSET($B160,-($B160-1),MATCH(T$6,$7:$7,)-1,1,1):OFFSET($B160,0,MATCH(T$6,$7:$7,)-1,1,1))</f>
        <v>2251130</v>
      </c>
      <c r="U160">
        <f ca="1">SUM(OFFSET($B160,-($B160-1),MATCH(U$6,$7:$7,)-1,1,1):OFFSET($B160,0,MATCH(U$6,$7:$7,)-1,1,1))</f>
        <v>21219288</v>
      </c>
      <c r="V160" s="31">
        <f>'[3]Tab K Summary'!$B79</f>
        <v>1209</v>
      </c>
      <c r="W160" s="41">
        <f>'[3]Tab K Summary'!$D79</f>
        <v>10028</v>
      </c>
      <c r="X160" s="41">
        <f>'[3]Tab K Summary'!$F79</f>
        <v>1054</v>
      </c>
      <c r="Y160" s="41">
        <f>'[3]Tab K Summary'!$H79</f>
        <v>25417</v>
      </c>
      <c r="Z160" s="41">
        <f>'[3]Tab K Summary'!$J79</f>
        <v>695</v>
      </c>
      <c r="AA160" s="41">
        <f>'[3]Tab K Summary'!$L79</f>
        <v>89</v>
      </c>
      <c r="AB160" s="41">
        <f>'[3]Tab K Summary'!$N79</f>
        <v>766</v>
      </c>
      <c r="AC160" s="41">
        <f>'[3]Tab K Summary'!$P79</f>
        <v>675</v>
      </c>
      <c r="AD160" s="41">
        <f>'[3]Tab K Summary'!$R79</f>
        <v>510</v>
      </c>
      <c r="AE160" s="41">
        <f>'[3]Tab K Summary'!$T79</f>
        <v>116</v>
      </c>
      <c r="AF160" s="41">
        <f>'[3]Tab K Summary'!$V79</f>
        <v>1301</v>
      </c>
      <c r="AG160" s="41">
        <f>'[3]Tab K Summary'!$X79</f>
        <v>1145</v>
      </c>
      <c r="AH160" s="41">
        <f>'[3]Tab K Summary'!$Z79</f>
        <v>102</v>
      </c>
      <c r="AI160" s="41">
        <f>'[3]Tab K Summary'!$AB79</f>
        <v>1247</v>
      </c>
      <c r="AJ160" s="41">
        <f>'[3]Tab K Summary'!$AD79</f>
        <v>750</v>
      </c>
      <c r="AK160" s="41">
        <f>'[3]Tab K Summary'!$AF79</f>
        <v>82</v>
      </c>
      <c r="AL160" s="41">
        <f>'[3]Tab K Summary'!$AH79</f>
        <v>0</v>
      </c>
      <c r="AM160" s="41">
        <f>'[3]Tab K Summary'!$AJ79</f>
        <v>854</v>
      </c>
      <c r="AN160" s="41">
        <f>'[3]Tab K Summary'!$AL79</f>
        <v>90</v>
      </c>
      <c r="AO160" s="41">
        <f>'[3]Tab K Summary'!$AN79</f>
        <v>97</v>
      </c>
      <c r="AP160" s="41">
        <f>'[3]Tab K Summary'!$AP79</f>
        <v>35555</v>
      </c>
      <c r="AQ160" s="41">
        <f>'[3]Tab K Summary'!$AR79</f>
        <v>0</v>
      </c>
      <c r="AR160" s="2">
        <f t="shared" ref="AR160:BM160" si="126">SUM(V149:V160)</f>
        <v>15370</v>
      </c>
      <c r="AS160" s="2">
        <f t="shared" si="126"/>
        <v>155129</v>
      </c>
      <c r="AT160" s="2">
        <f t="shared" si="126"/>
        <v>18744</v>
      </c>
      <c r="AU160" s="2">
        <f t="shared" si="126"/>
        <v>237709</v>
      </c>
      <c r="AV160" s="2">
        <f t="shared" si="126"/>
        <v>9773</v>
      </c>
      <c r="AW160" s="2">
        <f t="shared" si="126"/>
        <v>1726</v>
      </c>
      <c r="AX160" s="2">
        <f t="shared" si="126"/>
        <v>9576</v>
      </c>
      <c r="AY160" s="2">
        <f t="shared" si="126"/>
        <v>11218</v>
      </c>
      <c r="AZ160" s="2">
        <f t="shared" si="126"/>
        <v>4794</v>
      </c>
      <c r="BA160" s="2">
        <f t="shared" si="126"/>
        <v>2133</v>
      </c>
      <c r="BB160" s="2">
        <f t="shared" si="126"/>
        <v>16404</v>
      </c>
      <c r="BC160" s="2">
        <f t="shared" si="126"/>
        <v>22194</v>
      </c>
      <c r="BD160" s="2">
        <f t="shared" si="126"/>
        <v>2035</v>
      </c>
      <c r="BE160" s="2">
        <f t="shared" si="126"/>
        <v>21812</v>
      </c>
      <c r="BF160" s="2">
        <f t="shared" si="126"/>
        <v>10483</v>
      </c>
      <c r="BG160" s="2">
        <f t="shared" si="126"/>
        <v>435</v>
      </c>
      <c r="BH160" s="2">
        <f t="shared" si="126"/>
        <v>16</v>
      </c>
      <c r="BI160" s="2">
        <f t="shared" si="126"/>
        <v>9973</v>
      </c>
      <c r="BJ160" s="2">
        <f t="shared" si="126"/>
        <v>833</v>
      </c>
      <c r="BK160" s="2">
        <f t="shared" si="126"/>
        <v>2505</v>
      </c>
      <c r="BL160" s="2">
        <f t="shared" si="126"/>
        <v>362779</v>
      </c>
      <c r="BM160" s="2">
        <f t="shared" si="126"/>
        <v>205</v>
      </c>
      <c r="BN160">
        <f ca="1">SUM(OFFSET($B160,-($B160-1),MATCH(BN$6,$7:$7,)-1,1,1):OFFSET($B160,0,MATCH(BN$6,$7:$7,)-1,1,1))</f>
        <v>43701</v>
      </c>
      <c r="BO160">
        <f ca="1">SUM(OFFSET($B160,-($B160-1),MATCH(BO$6,$7:$7,)-1,1,1):OFFSET($B160,0,MATCH(BO$6,$7:$7,)-1,1,1))</f>
        <v>4144</v>
      </c>
      <c r="BP160">
        <f ca="1">SUM(OFFSET($B160,-($B160-1),MATCH(BP$6,$7:$7,)-1,1,1):OFFSET($B160,0,MATCH(BP$6,$7:$7,)-1,1,1))</f>
        <v>84256</v>
      </c>
      <c r="BQ160">
        <f ca="1">SUM(OFFSET($B160,-($B160-1),MATCH(BQ$6,$7:$7,)-1,1,1):OFFSET($B160,0,MATCH(BQ$6,$7:$7,)-1,1,1))</f>
        <v>2631</v>
      </c>
      <c r="BR160">
        <f ca="1">SUM(OFFSET($B160,-($B160-1),MATCH(BR$6,$7:$7,)-1,1,1):OFFSET($B160,0,MATCH(BR$6,$7:$7,)-1,1,1))</f>
        <v>415</v>
      </c>
      <c r="BS160">
        <f ca="1">SUM(OFFSET($B160,-($B160-1),MATCH(BS$6,$7:$7,)-1,1,1):OFFSET($B160,0,MATCH(BS$6,$7:$7,)-1,1,1))</f>
        <v>3271</v>
      </c>
      <c r="BT160">
        <f ca="1">SUM(OFFSET($B160,-($B160-1),MATCH(BT$6,$7:$7,)-1,1,1):OFFSET($B160,0,MATCH(BT$6,$7:$7,)-1,1,1))</f>
        <v>3990</v>
      </c>
      <c r="BU160">
        <f ca="1">SUM(OFFSET($B160,-($B160-1),MATCH(BU$6,$7:$7,)-1,1,1):OFFSET($B160,0,MATCH(BU$6,$7:$7,)-1,1,1))</f>
        <v>1447</v>
      </c>
      <c r="BV160">
        <f ca="1">SUM(OFFSET($B160,-($B160-1),MATCH(BV$6,$7:$7,)-1,1,1):OFFSET($B160,0,MATCH(BV$6,$7:$7,)-1,1,1))</f>
        <v>483</v>
      </c>
      <c r="BW160">
        <f ca="1">SUM(OFFSET($B160,-($B160-1),MATCH(BW$6,$7:$7,)-1,1,1):OFFSET($B160,0,MATCH(BW$6,$7:$7,)-1,1,1))</f>
        <v>5920</v>
      </c>
      <c r="BX160">
        <f ca="1">SUM(OFFSET($B160,-($B160-1),MATCH(BX$6,$7:$7,)-1,1,1):OFFSET($B160,0,MATCH(BX$6,$7:$7,)-1,1,1))</f>
        <v>4380</v>
      </c>
      <c r="BY160">
        <f ca="1">SUM(OFFSET($B160,-($B160-1),MATCH(BY$6,$7:$7,)-1,1,1):OFFSET($B160,0,MATCH(BY$6,$7:$7,)-1,1,1))</f>
        <v>366</v>
      </c>
      <c r="BZ160">
        <f ca="1">SUM(OFFSET($B160,-($B160-1),MATCH(BZ$6,$7:$7,)-1,1,1):OFFSET($B160,0,MATCH(BZ$6,$7:$7,)-1,1,1))</f>
        <v>4746</v>
      </c>
      <c r="CA160">
        <f ca="1">SUM(OFFSET($B160,-($B160-1),MATCH(CA$6,$7:$7,)-1,1,1):OFFSET($B160,0,MATCH(CA$6,$7:$7,)-1,1,1))</f>
        <v>3223</v>
      </c>
      <c r="CB160">
        <f ca="1">SUM(OFFSET($B160,-($B160-1),MATCH(CB$6,$7:$7,)-1,1,1):OFFSET($B160,0,MATCH(CB$6,$7:$7,)-1,1,1))</f>
        <v>133</v>
      </c>
      <c r="CC160">
        <f ca="1">SUM(OFFSET($B160,-($B160-1),MATCH(CC$6,$7:$7,)-1,1,1):OFFSET($B160,0,MATCH(CC$6,$7:$7,)-1,1,1))</f>
        <v>0</v>
      </c>
      <c r="CD160">
        <f ca="1">SUM(OFFSET($B160,-($B160-1),MATCH(CD$6,$7:$7,)-1,1,1):OFFSET($B160,0,MATCH(CD$6,$7:$7,)-1,1,1))</f>
        <v>3411</v>
      </c>
      <c r="CE160">
        <f ca="1">SUM(OFFSET($B160,-($B160-1),MATCH(CE$6,$7:$7,)-1,1,1):OFFSET($B160,0,MATCH(CE$6,$7:$7,)-1,1,1))</f>
        <v>274</v>
      </c>
      <c r="CF160">
        <f ca="1">SUM(OFFSET($B160,-($B160-1),MATCH(CF$6,$7:$7,)-1,1,1):OFFSET($B160,0,MATCH(CF$6,$7:$7,)-1,1,1))</f>
        <v>645</v>
      </c>
      <c r="CG160">
        <f ca="1">SUM(OFFSET($B160,-($B160-1),MATCH(CG$6,$7:$7,)-1,1,1):OFFSET($B160,0,MATCH(CG$6,$7:$7,)-1,1,1))</f>
        <v>128492</v>
      </c>
      <c r="CH160">
        <f ca="1">SUM(OFFSET($B160,-($B160-1),MATCH(CH$6,$7:$7,)-1,1,1):OFFSET($B160,0,MATCH(CH$6,$7:$7,)-1,1,1))</f>
        <v>0</v>
      </c>
      <c r="CI160">
        <f ca="1">SUM(OFFSET($B160,-($B160-1),MATCH(CI$6,$7:$7,)-1,1,1):OFFSET($B160,0,MATCH(CI$6,$7:$7,)-1,1,1))</f>
        <v>58932</v>
      </c>
      <c r="CJ160" s="41">
        <f>'[3]Tab L Summary'!$B79</f>
        <v>3328</v>
      </c>
      <c r="CK160">
        <f>'[3]Tab L Summary'!$D79</f>
        <v>2800</v>
      </c>
      <c r="CL160" s="41">
        <f>'[3]Tab L Summary'!$F79</f>
        <v>6144</v>
      </c>
      <c r="CM160">
        <f>'[3]Tab L Summary'!$H79</f>
        <v>0</v>
      </c>
      <c r="CN160" s="41">
        <f>'[3]Tab L Summary'!$J79</f>
        <v>1152</v>
      </c>
      <c r="CO160" s="2">
        <f t="shared" ref="CO160:CS161" si="127">SUM(CJ149:CJ160)</f>
        <v>39168</v>
      </c>
      <c r="CP160" s="2">
        <f t="shared" si="127"/>
        <v>54240</v>
      </c>
      <c r="CQ160" s="2">
        <f t="shared" si="127"/>
        <v>101984</v>
      </c>
      <c r="CR160" s="2" t="e">
        <f t="shared" si="127"/>
        <v>#N/A</v>
      </c>
      <c r="CS160" s="2">
        <f t="shared" si="127"/>
        <v>16194</v>
      </c>
      <c r="CT160">
        <f ca="1">SUM(OFFSET($B160,-($B160-1),MATCH(CT$6,$7:$7,)-1,1,1):OFFSET($B160,0,MATCH(CT$6,$7:$7,)-1,1,1))</f>
        <v>13152</v>
      </c>
      <c r="CU160">
        <f ca="1">SUM(OFFSET($B160,-($B160-1),MATCH(CU$6,$7:$7,)-1,1,1):OFFSET($B160,0,MATCH(CU$6,$7:$7,)-1,1,1))</f>
        <v>27696</v>
      </c>
      <c r="CV160">
        <f ca="1">SUM(OFFSET($B160,-($B160-1),MATCH(CV$6,$7:$7,)-1,1,1):OFFSET($B160,0,MATCH(CV$6,$7:$7,)-1,1,1))</f>
        <v>0</v>
      </c>
      <c r="CW160">
        <f ca="1">SUM(OFFSET($B160,-($B160-1),MATCH(CW$6,$7:$7,)-1,1,1):OFFSET($B160,0,MATCH(CW$6,$7:$7,)-1,1,1))</f>
        <v>4336</v>
      </c>
      <c r="CX160">
        <f ca="1">SUM(OFFSET($B160,-($B160-1),MATCH(CX$6,$7:$7,)-1,1,1):OFFSET($B160,0,MATCH(CX$6,$7:$7,)-1,1,1))</f>
        <v>157872</v>
      </c>
    </row>
    <row r="161" spans="2:102">
      <c r="B161" s="38">
        <v>5</v>
      </c>
      <c r="C161" s="37">
        <v>43313</v>
      </c>
      <c r="D161" s="153">
        <f>'[3]Data Summary'!$E36</f>
        <v>75119</v>
      </c>
      <c r="E161" s="154">
        <f>'[3]Data Summary'!$I36</f>
        <v>533</v>
      </c>
      <c r="F161" s="154">
        <f>'[3]Data Summary'!$M36</f>
        <v>94300</v>
      </c>
      <c r="G161" s="155">
        <f t="shared" si="124"/>
        <v>910701</v>
      </c>
      <c r="H161" s="155">
        <f t="shared" si="124"/>
        <v>6288</v>
      </c>
      <c r="I161" s="155">
        <f t="shared" si="124"/>
        <v>1119350</v>
      </c>
      <c r="J161" s="155">
        <f ca="1">SUM(OFFSET($B161,-($B161-1),MATCH(J$6,$7:$7,)-1,1,1):OFFSET($B161,0,MATCH(J$6,$7:$7,)-1,1,1))</f>
        <v>2598</v>
      </c>
      <c r="K161" s="155">
        <f ca="1">SUM(OFFSET($B161,-($B161-1),MATCH(K$6,$7:$7,)-1,1,1):OFFSET($B161,0,MATCH(K$6,$7:$7,)-1,1,1))</f>
        <v>461748</v>
      </c>
      <c r="L161" s="155">
        <f ca="1">SUM(OFFSET($B161,-($B161-1),MATCH(L$6,$7:$7,)-1,1,1):OFFSET($B161,0,MATCH(L$6,$7:$7,)-1,1,1))</f>
        <v>4515608</v>
      </c>
      <c r="M161" s="31">
        <f>'[3]Data Summary'!$C36</f>
        <v>454678</v>
      </c>
      <c r="N161" s="41">
        <f>'[3]Data Summary'!$G36</f>
        <v>6715</v>
      </c>
      <c r="O161" s="41">
        <f>'[3]Data Summary'!$K36</f>
        <v>576703</v>
      </c>
      <c r="P161">
        <f t="shared" si="125"/>
        <v>5342434</v>
      </c>
      <c r="Q161">
        <f t="shared" si="125"/>
        <v>76953</v>
      </c>
      <c r="R161">
        <f t="shared" si="125"/>
        <v>6582741</v>
      </c>
      <c r="S161">
        <f ca="1">SUM(OFFSET($B161,-($B161-1),MATCH(S$6,$7:$7,)-1,1,1):OFFSET($B161,0,MATCH(S$6,$7:$7,)-1,1,1))</f>
        <v>31818</v>
      </c>
      <c r="T161">
        <f ca="1">SUM(OFFSET($B161,-($B161-1),MATCH(T$6,$7:$7,)-1,1,1):OFFSET($B161,0,MATCH(T$6,$7:$7,)-1,1,1))</f>
        <v>2827833</v>
      </c>
      <c r="U161">
        <f ca="1">SUM(OFFSET($B161,-($B161-1),MATCH(U$6,$7:$7,)-1,1,1):OFFSET($B161,0,MATCH(U$6,$7:$7,)-1,1,1))</f>
        <v>26561722</v>
      </c>
      <c r="V161" s="31">
        <f>'[3]Tab K Summary'!$B80</f>
        <v>943</v>
      </c>
      <c r="W161" s="41">
        <f>'[3]Tab K Summary'!$D80</f>
        <v>10718</v>
      </c>
      <c r="X161" s="41">
        <f>'[3]Tab K Summary'!$F80</f>
        <v>986</v>
      </c>
      <c r="Y161" s="41">
        <f>'[3]Tab K Summary'!$H80</f>
        <v>23511</v>
      </c>
      <c r="Z161" s="41">
        <f>'[3]Tab K Summary'!$J80</f>
        <v>631</v>
      </c>
      <c r="AA161" s="41">
        <f>'[3]Tab K Summary'!$L80</f>
        <v>103</v>
      </c>
      <c r="AB161" s="41">
        <f>'[3]Tab K Summary'!$N80</f>
        <v>435</v>
      </c>
      <c r="AC161" s="41">
        <f>'[3]Tab K Summary'!$P80</f>
        <v>433</v>
      </c>
      <c r="AD161" s="41">
        <f>'[3]Tab K Summary'!$R80</f>
        <v>396</v>
      </c>
      <c r="AE161" s="41">
        <f>'[3]Tab K Summary'!$T80</f>
        <v>135</v>
      </c>
      <c r="AF161" s="41">
        <f>'[3]Tab K Summary'!$V80</f>
        <v>964</v>
      </c>
      <c r="AG161" s="41">
        <f>'[3]Tab K Summary'!$X80</f>
        <v>1044</v>
      </c>
      <c r="AH161" s="41">
        <f>'[3]Tab K Summary'!$Z80</f>
        <v>153</v>
      </c>
      <c r="AI161" s="41">
        <f>'[3]Tab K Summary'!$AB80</f>
        <v>1197</v>
      </c>
      <c r="AJ161" s="41">
        <f>'[3]Tab K Summary'!$AD80</f>
        <v>435</v>
      </c>
      <c r="AK161" s="41">
        <f>'[3]Tab K Summary'!$AF80</f>
        <v>33</v>
      </c>
      <c r="AL161" s="41">
        <f>'[3]Tab K Summary'!$AH80</f>
        <v>0</v>
      </c>
      <c r="AM161" s="41">
        <f>'[3]Tab K Summary'!$AJ80</f>
        <v>503</v>
      </c>
      <c r="AN161" s="41">
        <f>'[3]Tab K Summary'!$AL80</f>
        <v>17</v>
      </c>
      <c r="AO161" s="41">
        <f>'[3]Tab K Summary'!$AN80</f>
        <v>170</v>
      </c>
      <c r="AP161" s="41">
        <f>'[3]Tab K Summary'!$AP80</f>
        <v>34348</v>
      </c>
      <c r="AQ161" s="41">
        <f>'[3]Tab K Summary'!$AR80</f>
        <v>0</v>
      </c>
      <c r="AR161" s="2">
        <f t="shared" ref="AR161:BM161" si="128">SUM(V150:V161)</f>
        <v>15111</v>
      </c>
      <c r="AS161" s="2">
        <f t="shared" si="128"/>
        <v>155304</v>
      </c>
      <c r="AT161" s="2">
        <f t="shared" si="128"/>
        <v>18578</v>
      </c>
      <c r="AU161" s="2">
        <f t="shared" si="128"/>
        <v>239975</v>
      </c>
      <c r="AV161" s="2">
        <f t="shared" si="128"/>
        <v>9679</v>
      </c>
      <c r="AW161" s="2">
        <f t="shared" si="128"/>
        <v>1761</v>
      </c>
      <c r="AX161" s="2">
        <f t="shared" si="128"/>
        <v>9546</v>
      </c>
      <c r="AY161" s="2">
        <f t="shared" si="128"/>
        <v>11087</v>
      </c>
      <c r="AZ161" s="2">
        <f t="shared" si="128"/>
        <v>4724</v>
      </c>
      <c r="BA161" s="2">
        <f t="shared" si="128"/>
        <v>2058</v>
      </c>
      <c r="BB161" s="2">
        <f t="shared" si="128"/>
        <v>16128</v>
      </c>
      <c r="BC161" s="2">
        <f t="shared" si="128"/>
        <v>22042</v>
      </c>
      <c r="BD161" s="2">
        <f t="shared" si="128"/>
        <v>2037</v>
      </c>
      <c r="BE161" s="2">
        <f t="shared" si="128"/>
        <v>21662</v>
      </c>
      <c r="BF161" s="2">
        <f t="shared" si="128"/>
        <v>10469</v>
      </c>
      <c r="BG161" s="2">
        <f t="shared" si="128"/>
        <v>451</v>
      </c>
      <c r="BH161" s="2">
        <f t="shared" si="128"/>
        <v>16</v>
      </c>
      <c r="BI161" s="2">
        <f t="shared" si="128"/>
        <v>9993</v>
      </c>
      <c r="BJ161" s="2">
        <f t="shared" si="128"/>
        <v>783</v>
      </c>
      <c r="BK161" s="2">
        <f t="shared" si="128"/>
        <v>2492</v>
      </c>
      <c r="BL161" s="2">
        <f t="shared" si="128"/>
        <v>365253</v>
      </c>
      <c r="BM161" s="2">
        <f t="shared" si="128"/>
        <v>205</v>
      </c>
      <c r="BN161">
        <f ca="1">SUM(OFFSET($B161,-($B161-1),MATCH(BN$6,$7:$7,)-1,1,1):OFFSET($B161,0,MATCH(BN$6,$7:$7,)-1,1,1))</f>
        <v>54419</v>
      </c>
      <c r="BO161">
        <f ca="1">SUM(OFFSET($B161,-($B161-1),MATCH(BO$6,$7:$7,)-1,1,1):OFFSET($B161,0,MATCH(BO$6,$7:$7,)-1,1,1))</f>
        <v>5130</v>
      </c>
      <c r="BP161">
        <f ca="1">SUM(OFFSET($B161,-($B161-1),MATCH(BP$6,$7:$7,)-1,1,1):OFFSET($B161,0,MATCH(BP$6,$7:$7,)-1,1,1))</f>
        <v>107767</v>
      </c>
      <c r="BQ161">
        <f ca="1">SUM(OFFSET($B161,-($B161-1),MATCH(BQ$6,$7:$7,)-1,1,1):OFFSET($B161,0,MATCH(BQ$6,$7:$7,)-1,1,1))</f>
        <v>3262</v>
      </c>
      <c r="BR161">
        <f ca="1">SUM(OFFSET($B161,-($B161-1),MATCH(BR$6,$7:$7,)-1,1,1):OFFSET($B161,0,MATCH(BR$6,$7:$7,)-1,1,1))</f>
        <v>518</v>
      </c>
      <c r="BS161">
        <f ca="1">SUM(OFFSET($B161,-($B161-1),MATCH(BS$6,$7:$7,)-1,1,1):OFFSET($B161,0,MATCH(BS$6,$7:$7,)-1,1,1))</f>
        <v>3706</v>
      </c>
      <c r="BT161">
        <f ca="1">SUM(OFFSET($B161,-($B161-1),MATCH(BT$6,$7:$7,)-1,1,1):OFFSET($B161,0,MATCH(BT$6,$7:$7,)-1,1,1))</f>
        <v>4423</v>
      </c>
      <c r="BU161">
        <f ca="1">SUM(OFFSET($B161,-($B161-1),MATCH(BU$6,$7:$7,)-1,1,1):OFFSET($B161,0,MATCH(BU$6,$7:$7,)-1,1,1))</f>
        <v>1843</v>
      </c>
      <c r="BV161">
        <f ca="1">SUM(OFFSET($B161,-($B161-1),MATCH(BV$6,$7:$7,)-1,1,1):OFFSET($B161,0,MATCH(BV$6,$7:$7,)-1,1,1))</f>
        <v>618</v>
      </c>
      <c r="BW161">
        <f ca="1">SUM(OFFSET($B161,-($B161-1),MATCH(BW$6,$7:$7,)-1,1,1):OFFSET($B161,0,MATCH(BW$6,$7:$7,)-1,1,1))</f>
        <v>6884</v>
      </c>
      <c r="BX161">
        <f ca="1">SUM(OFFSET($B161,-($B161-1),MATCH(BX$6,$7:$7,)-1,1,1):OFFSET($B161,0,MATCH(BX$6,$7:$7,)-1,1,1))</f>
        <v>5424</v>
      </c>
      <c r="BY161">
        <f ca="1">SUM(OFFSET($B161,-($B161-1),MATCH(BY$6,$7:$7,)-1,1,1):OFFSET($B161,0,MATCH(BY$6,$7:$7,)-1,1,1))</f>
        <v>519</v>
      </c>
      <c r="BZ161">
        <f ca="1">SUM(OFFSET($B161,-($B161-1),MATCH(BZ$6,$7:$7,)-1,1,1):OFFSET($B161,0,MATCH(BZ$6,$7:$7,)-1,1,1))</f>
        <v>5943</v>
      </c>
      <c r="CA161">
        <f ca="1">SUM(OFFSET($B161,-($B161-1),MATCH(CA$6,$7:$7,)-1,1,1):OFFSET($B161,0,MATCH(CA$6,$7:$7,)-1,1,1))</f>
        <v>3658</v>
      </c>
      <c r="CB161">
        <f ca="1">SUM(OFFSET($B161,-($B161-1),MATCH(CB$6,$7:$7,)-1,1,1):OFFSET($B161,0,MATCH(CB$6,$7:$7,)-1,1,1))</f>
        <v>166</v>
      </c>
      <c r="CC161">
        <f ca="1">SUM(OFFSET($B161,-($B161-1),MATCH(CC$6,$7:$7,)-1,1,1):OFFSET($B161,0,MATCH(CC$6,$7:$7,)-1,1,1))</f>
        <v>0</v>
      </c>
      <c r="CD161">
        <f ca="1">SUM(OFFSET($B161,-($B161-1),MATCH(CD$6,$7:$7,)-1,1,1):OFFSET($B161,0,MATCH(CD$6,$7:$7,)-1,1,1))</f>
        <v>3914</v>
      </c>
      <c r="CE161">
        <f ca="1">SUM(OFFSET($B161,-($B161-1),MATCH(CE$6,$7:$7,)-1,1,1):OFFSET($B161,0,MATCH(CE$6,$7:$7,)-1,1,1))</f>
        <v>291</v>
      </c>
      <c r="CF161">
        <f ca="1">SUM(OFFSET($B161,-($B161-1),MATCH(CF$6,$7:$7,)-1,1,1):OFFSET($B161,0,MATCH(CF$6,$7:$7,)-1,1,1))</f>
        <v>815</v>
      </c>
      <c r="CG161">
        <f ca="1">SUM(OFFSET($B161,-($B161-1),MATCH(CG$6,$7:$7,)-1,1,1):OFFSET($B161,0,MATCH(CG$6,$7:$7,)-1,1,1))</f>
        <v>162840</v>
      </c>
      <c r="CH161">
        <f ca="1">SUM(OFFSET($B161,-($B161-1),MATCH(CH$6,$7:$7,)-1,1,1):OFFSET($B161,0,MATCH(CH$6,$7:$7,)-1,1,1))</f>
        <v>0</v>
      </c>
      <c r="CI161">
        <f ca="1">SUM(OFFSET($B161,-($B161-1),MATCH(CI$6,$7:$7,)-1,1,1):OFFSET($B161,0,MATCH(CI$6,$7:$7,)-1,1,1))</f>
        <v>74043</v>
      </c>
      <c r="CJ161" s="41">
        <f>'[3]Tab L Summary'!$B80</f>
        <v>3312</v>
      </c>
      <c r="CK161">
        <f>'[3]Tab L Summary'!$D80</f>
        <v>2752</v>
      </c>
      <c r="CL161" s="41">
        <f>'[3]Tab L Summary'!$F80</f>
        <v>6496</v>
      </c>
      <c r="CM161">
        <f>'[3]Tab L Summary'!$H80</f>
        <v>0</v>
      </c>
      <c r="CN161" s="41">
        <f>'[3]Tab L Summary'!$J80</f>
        <v>848</v>
      </c>
      <c r="CO161" s="2">
        <f t="shared" si="127"/>
        <v>38576</v>
      </c>
      <c r="CP161" s="2">
        <f t="shared" si="127"/>
        <v>54384</v>
      </c>
      <c r="CQ161" s="2">
        <f t="shared" si="127"/>
        <v>102320</v>
      </c>
      <c r="CR161" s="2" t="e">
        <f t="shared" si="127"/>
        <v>#N/A</v>
      </c>
      <c r="CS161" s="2">
        <f t="shared" si="127"/>
        <v>16002</v>
      </c>
      <c r="CT161">
        <f ca="1">SUM(OFFSET($B161,-($B161-1),MATCH(CT$6,$7:$7,)-1,1,1):OFFSET($B161,0,MATCH(CT$6,$7:$7,)-1,1,1))</f>
        <v>15904</v>
      </c>
      <c r="CU161">
        <f ca="1">SUM(OFFSET($B161,-($B161-1),MATCH(CU$6,$7:$7,)-1,1,1):OFFSET($B161,0,MATCH(CU$6,$7:$7,)-1,1,1))</f>
        <v>34192</v>
      </c>
      <c r="CV161">
        <f ca="1">SUM(OFFSET($B161,-($B161-1),MATCH(CV$6,$7:$7,)-1,1,1):OFFSET($B161,0,MATCH(CV$6,$7:$7,)-1,1,1))</f>
        <v>0</v>
      </c>
      <c r="CW161">
        <f ca="1">SUM(OFFSET($B161,-($B161-1),MATCH(CW$6,$7:$7,)-1,1,1):OFFSET($B161,0,MATCH(CW$6,$7:$7,)-1,1,1))</f>
        <v>5184</v>
      </c>
      <c r="CX161">
        <f ca="1">SUM(OFFSET($B161,-($B161-1),MATCH(CX$6,$7:$7,)-1,1,1):OFFSET($B161,0,MATCH(CX$6,$7:$7,)-1,1,1))</f>
        <v>196448</v>
      </c>
    </row>
    <row r="162" spans="2:102">
      <c r="B162" s="38">
        <v>6</v>
      </c>
      <c r="C162" s="37">
        <v>43344</v>
      </c>
      <c r="D162" s="153">
        <f>'[3]Data Summary'!$E37</f>
        <v>77083</v>
      </c>
      <c r="E162" s="154">
        <f>'[3]Data Summary'!$I37</f>
        <v>520</v>
      </c>
      <c r="F162" s="154">
        <f>'[3]Data Summary'!$M37</f>
        <v>92606</v>
      </c>
      <c r="G162" s="155">
        <f t="shared" ref="G162:I163" si="129">SUM(D151:D162)</f>
        <v>914098</v>
      </c>
      <c r="H162" s="155">
        <f t="shared" si="129"/>
        <v>6273</v>
      </c>
      <c r="I162" s="155">
        <f t="shared" si="129"/>
        <v>1116874</v>
      </c>
      <c r="J162" s="155">
        <f ca="1">SUM(OFFSET($B162,-($B162-1),MATCH(J$6,$7:$7,)-1,1,1):OFFSET($B162,0,MATCH(J$6,$7:$7,)-1,1,1))</f>
        <v>3118</v>
      </c>
      <c r="K162" s="155">
        <f ca="1">SUM(OFFSET($B162,-($B162-1),MATCH(K$6,$7:$7,)-1,1,1):OFFSET($B162,0,MATCH(K$6,$7:$7,)-1,1,1))</f>
        <v>554354</v>
      </c>
      <c r="L162" s="155">
        <f ca="1">SUM(OFFSET($B162,-($B162-1),MATCH(L$6,$7:$7,)-1,1,1):OFFSET($B162,0,MATCH(L$6,$7:$7,)-1,1,1))</f>
        <v>5429706</v>
      </c>
      <c r="M162" s="31">
        <f>'[3]Data Summary'!$C37</f>
        <v>455719</v>
      </c>
      <c r="N162" s="41">
        <f>'[3]Data Summary'!$G37</f>
        <v>6448</v>
      </c>
      <c r="O162" s="41">
        <f>'[3]Data Summary'!$K37</f>
        <v>554175</v>
      </c>
      <c r="P162">
        <f t="shared" ref="P162:R163" si="130">SUM(M151:M162)</f>
        <v>5372042</v>
      </c>
      <c r="Q162">
        <f t="shared" si="130"/>
        <v>77051</v>
      </c>
      <c r="R162">
        <f t="shared" si="130"/>
        <v>6600117</v>
      </c>
      <c r="S162">
        <f ca="1">SUM(OFFSET($B162,-($B162-1),MATCH(S$6,$7:$7,)-1,1,1):OFFSET($B162,0,MATCH(S$6,$7:$7,)-1,1,1))</f>
        <v>38266</v>
      </c>
      <c r="T162">
        <f ca="1">SUM(OFFSET($B162,-($B162-1),MATCH(T$6,$7:$7,)-1,1,1):OFFSET($B162,0,MATCH(T$6,$7:$7,)-1,1,1))</f>
        <v>3382008</v>
      </c>
      <c r="U162">
        <f ca="1">SUM(OFFSET($B162,-($B162-1),MATCH(U$6,$7:$7,)-1,1,1):OFFSET($B162,0,MATCH(U$6,$7:$7,)-1,1,1))</f>
        <v>31933764</v>
      </c>
      <c r="V162" s="31">
        <f>'[3]Tab K Summary'!$B81</f>
        <v>992</v>
      </c>
      <c r="W162" s="41">
        <f>'[3]Tab K Summary'!$D81</f>
        <v>12149</v>
      </c>
      <c r="X162" s="41">
        <f>'[3]Tab K Summary'!$F81</f>
        <v>1181</v>
      </c>
      <c r="Y162" s="41">
        <f>'[3]Tab K Summary'!$H81</f>
        <v>23542</v>
      </c>
      <c r="Z162" s="41">
        <f>'[3]Tab K Summary'!$J81</f>
        <v>703</v>
      </c>
      <c r="AA162" s="41">
        <f>'[3]Tab K Summary'!$L81</f>
        <v>170</v>
      </c>
      <c r="AB162" s="41">
        <f>'[3]Tab K Summary'!$N81</f>
        <v>722</v>
      </c>
      <c r="AC162" s="41">
        <f>'[3]Tab K Summary'!$P81</f>
        <v>579</v>
      </c>
      <c r="AD162" s="41">
        <f>'[3]Tab K Summary'!$R81</f>
        <v>286</v>
      </c>
      <c r="AE162" s="41">
        <f>'[3]Tab K Summary'!$T81</f>
        <v>161</v>
      </c>
      <c r="AF162" s="41">
        <f>'[3]Tab K Summary'!$V81</f>
        <v>1026</v>
      </c>
      <c r="AG162" s="41">
        <f>'[3]Tab K Summary'!$X81</f>
        <v>1248</v>
      </c>
      <c r="AH162" s="41">
        <f>'[3]Tab K Summary'!$Z81</f>
        <v>96</v>
      </c>
      <c r="AI162" s="41">
        <f>'[3]Tab K Summary'!$AB81</f>
        <v>1344</v>
      </c>
      <c r="AJ162" s="41">
        <f>'[3]Tab K Summary'!$AD81</f>
        <v>722</v>
      </c>
      <c r="AK162" s="41">
        <f>'[3]Tab K Summary'!$AF81</f>
        <v>0</v>
      </c>
      <c r="AL162" s="41">
        <f>'[3]Tab K Summary'!$AH81</f>
        <v>0</v>
      </c>
      <c r="AM162" s="41">
        <f>'[3]Tab K Summary'!$AJ81</f>
        <v>738</v>
      </c>
      <c r="AN162" s="41">
        <f>'[3]Tab K Summary'!$AL81</f>
        <v>63</v>
      </c>
      <c r="AO162" s="41">
        <f>'[3]Tab K Summary'!$AN81</f>
        <v>288</v>
      </c>
      <c r="AP162" s="41">
        <f>'[3]Tab K Summary'!$AP81</f>
        <v>35893</v>
      </c>
      <c r="AQ162" s="41">
        <f>'[3]Tab K Summary'!$AR81</f>
        <v>0</v>
      </c>
      <c r="AR162" s="2">
        <f t="shared" ref="AR162:BM162" si="131">SUM(V151:V162)</f>
        <v>15113</v>
      </c>
      <c r="AS162" s="2">
        <f t="shared" si="131"/>
        <v>154346</v>
      </c>
      <c r="AT162" s="2">
        <f t="shared" si="131"/>
        <v>18582</v>
      </c>
      <c r="AU162" s="2">
        <f t="shared" si="131"/>
        <v>242278</v>
      </c>
      <c r="AV162" s="2">
        <f t="shared" si="131"/>
        <v>9764</v>
      </c>
      <c r="AW162" s="2">
        <f t="shared" si="131"/>
        <v>1768</v>
      </c>
      <c r="AX162" s="2">
        <f t="shared" si="131"/>
        <v>9498</v>
      </c>
      <c r="AY162" s="2">
        <f t="shared" si="131"/>
        <v>11069</v>
      </c>
      <c r="AZ162" s="2">
        <f t="shared" si="131"/>
        <v>4674</v>
      </c>
      <c r="BA162" s="2">
        <f t="shared" si="131"/>
        <v>2044</v>
      </c>
      <c r="BB162" s="2">
        <f t="shared" si="131"/>
        <v>16046</v>
      </c>
      <c r="BC162" s="2">
        <f t="shared" si="131"/>
        <v>22050</v>
      </c>
      <c r="BD162" s="2">
        <f t="shared" si="131"/>
        <v>2027</v>
      </c>
      <c r="BE162" s="2">
        <f t="shared" si="131"/>
        <v>21660</v>
      </c>
      <c r="BF162" s="2">
        <f t="shared" si="131"/>
        <v>10454</v>
      </c>
      <c r="BG162" s="2">
        <f t="shared" si="131"/>
        <v>416</v>
      </c>
      <c r="BH162" s="2">
        <f t="shared" si="131"/>
        <v>16</v>
      </c>
      <c r="BI162" s="2">
        <f t="shared" si="131"/>
        <v>9958</v>
      </c>
      <c r="BJ162" s="2">
        <f t="shared" si="131"/>
        <v>816</v>
      </c>
      <c r="BK162" s="2">
        <f t="shared" si="131"/>
        <v>2585</v>
      </c>
      <c r="BL162" s="2">
        <f t="shared" si="131"/>
        <v>366636</v>
      </c>
      <c r="BM162" s="2">
        <f t="shared" si="131"/>
        <v>205</v>
      </c>
      <c r="BN162">
        <f ca="1">SUM(OFFSET($B162,-($B162-1),MATCH(BN$6,$7:$7,)-1,1,1):OFFSET($B162,0,MATCH(BN$6,$7:$7,)-1,1,1))</f>
        <v>66568</v>
      </c>
      <c r="BO162">
        <f ca="1">SUM(OFFSET($B162,-($B162-1),MATCH(BO$6,$7:$7,)-1,1,1):OFFSET($B162,0,MATCH(BO$6,$7:$7,)-1,1,1))</f>
        <v>6311</v>
      </c>
      <c r="BP162">
        <f ca="1">SUM(OFFSET($B162,-($B162-1),MATCH(BP$6,$7:$7,)-1,1,1):OFFSET($B162,0,MATCH(BP$6,$7:$7,)-1,1,1))</f>
        <v>131309</v>
      </c>
      <c r="BQ162">
        <f ca="1">SUM(OFFSET($B162,-($B162-1),MATCH(BQ$6,$7:$7,)-1,1,1):OFFSET($B162,0,MATCH(BQ$6,$7:$7,)-1,1,1))</f>
        <v>3965</v>
      </c>
      <c r="BR162">
        <f ca="1">SUM(OFFSET($B162,-($B162-1),MATCH(BR$6,$7:$7,)-1,1,1):OFFSET($B162,0,MATCH(BR$6,$7:$7,)-1,1,1))</f>
        <v>688</v>
      </c>
      <c r="BS162">
        <f ca="1">SUM(OFFSET($B162,-($B162-1),MATCH(BS$6,$7:$7,)-1,1,1):OFFSET($B162,0,MATCH(BS$6,$7:$7,)-1,1,1))</f>
        <v>4428</v>
      </c>
      <c r="BT162">
        <f ca="1">SUM(OFFSET($B162,-($B162-1),MATCH(BT$6,$7:$7,)-1,1,1):OFFSET($B162,0,MATCH(BT$6,$7:$7,)-1,1,1))</f>
        <v>5002</v>
      </c>
      <c r="BU162">
        <f ca="1">SUM(OFFSET($B162,-($B162-1),MATCH(BU$6,$7:$7,)-1,1,1):OFFSET($B162,0,MATCH(BU$6,$7:$7,)-1,1,1))</f>
        <v>2129</v>
      </c>
      <c r="BV162">
        <f ca="1">SUM(OFFSET($B162,-($B162-1),MATCH(BV$6,$7:$7,)-1,1,1):OFFSET($B162,0,MATCH(BV$6,$7:$7,)-1,1,1))</f>
        <v>779</v>
      </c>
      <c r="BW162">
        <f ca="1">SUM(OFFSET($B162,-($B162-1),MATCH(BW$6,$7:$7,)-1,1,1):OFFSET($B162,0,MATCH(BW$6,$7:$7,)-1,1,1))</f>
        <v>7910</v>
      </c>
      <c r="BX162">
        <f ca="1">SUM(OFFSET($B162,-($B162-1),MATCH(BX$6,$7:$7,)-1,1,1):OFFSET($B162,0,MATCH(BX$6,$7:$7,)-1,1,1))</f>
        <v>6672</v>
      </c>
      <c r="BY162">
        <f ca="1">SUM(OFFSET($B162,-($B162-1),MATCH(BY$6,$7:$7,)-1,1,1):OFFSET($B162,0,MATCH(BY$6,$7:$7,)-1,1,1))</f>
        <v>615</v>
      </c>
      <c r="BZ162">
        <f ca="1">SUM(OFFSET($B162,-($B162-1),MATCH(BZ$6,$7:$7,)-1,1,1):OFFSET($B162,0,MATCH(BZ$6,$7:$7,)-1,1,1))</f>
        <v>7287</v>
      </c>
      <c r="CA162">
        <f ca="1">SUM(OFFSET($B162,-($B162-1),MATCH(CA$6,$7:$7,)-1,1,1):OFFSET($B162,0,MATCH(CA$6,$7:$7,)-1,1,1))</f>
        <v>4380</v>
      </c>
      <c r="CB162">
        <f ca="1">SUM(OFFSET($B162,-($B162-1),MATCH(CB$6,$7:$7,)-1,1,1):OFFSET($B162,0,MATCH(CB$6,$7:$7,)-1,1,1))</f>
        <v>166</v>
      </c>
      <c r="CC162">
        <f ca="1">SUM(OFFSET($B162,-($B162-1),MATCH(CC$6,$7:$7,)-1,1,1):OFFSET($B162,0,MATCH(CC$6,$7:$7,)-1,1,1))</f>
        <v>0</v>
      </c>
      <c r="CD162">
        <f ca="1">SUM(OFFSET($B162,-($B162-1),MATCH(CD$6,$7:$7,)-1,1,1):OFFSET($B162,0,MATCH(CD$6,$7:$7,)-1,1,1))</f>
        <v>4652</v>
      </c>
      <c r="CE162">
        <f ca="1">SUM(OFFSET($B162,-($B162-1),MATCH(CE$6,$7:$7,)-1,1,1):OFFSET($B162,0,MATCH(CE$6,$7:$7,)-1,1,1))</f>
        <v>354</v>
      </c>
      <c r="CF162">
        <f ca="1">SUM(OFFSET($B162,-($B162-1),MATCH(CF$6,$7:$7,)-1,1,1):OFFSET($B162,0,MATCH(CF$6,$7:$7,)-1,1,1))</f>
        <v>1103</v>
      </c>
      <c r="CG162">
        <f ca="1">SUM(OFFSET($B162,-($B162-1),MATCH(CG$6,$7:$7,)-1,1,1):OFFSET($B162,0,MATCH(CG$6,$7:$7,)-1,1,1))</f>
        <v>198733</v>
      </c>
      <c r="CH162">
        <f ca="1">SUM(OFFSET($B162,-($B162-1),MATCH(CH$6,$7:$7,)-1,1,1):OFFSET($B162,0,MATCH(CH$6,$7:$7,)-1,1,1))</f>
        <v>0</v>
      </c>
      <c r="CI162">
        <f ca="1">SUM(OFFSET($B162,-($B162-1),MATCH(CI$6,$7:$7,)-1,1,1):OFFSET($B162,0,MATCH(CI$6,$7:$7,)-1,1,1))</f>
        <v>89156</v>
      </c>
      <c r="CJ162" s="41">
        <f>'[3]Tab L Summary'!$B81</f>
        <v>3600</v>
      </c>
      <c r="CK162">
        <f>'[3]Tab L Summary'!$D81</f>
        <v>3584</v>
      </c>
      <c r="CL162" s="41">
        <f>'[3]Tab L Summary'!$F81</f>
        <v>7184</v>
      </c>
      <c r="CM162">
        <f>'[3]Tab L Summary'!$H81</f>
        <v>0</v>
      </c>
      <c r="CN162" s="41">
        <f>'[3]Tab L Summary'!$J81</f>
        <v>1008</v>
      </c>
      <c r="CO162" s="2">
        <f t="shared" ref="CO162:CS163" si="132">SUM(CJ151:CJ162)</f>
        <v>38544</v>
      </c>
      <c r="CP162" s="2">
        <f t="shared" si="132"/>
        <v>54000</v>
      </c>
      <c r="CQ162" s="2">
        <f t="shared" si="132"/>
        <v>101936</v>
      </c>
      <c r="CR162" s="2" t="e">
        <f t="shared" si="132"/>
        <v>#N/A</v>
      </c>
      <c r="CS162" s="2">
        <f t="shared" si="132"/>
        <v>15778</v>
      </c>
      <c r="CT162">
        <f ca="1">SUM(OFFSET($B162,-($B162-1),MATCH(CT$6,$7:$7,)-1,1,1):OFFSET($B162,0,MATCH(CT$6,$7:$7,)-1,1,1))</f>
        <v>19488</v>
      </c>
      <c r="CU162">
        <f ca="1">SUM(OFFSET($B162,-($B162-1),MATCH(CU$6,$7:$7,)-1,1,1):OFFSET($B162,0,MATCH(CU$6,$7:$7,)-1,1,1))</f>
        <v>41376</v>
      </c>
      <c r="CV162">
        <f ca="1">SUM(OFFSET($B162,-($B162-1),MATCH(CV$6,$7:$7,)-1,1,1):OFFSET($B162,0,MATCH(CV$6,$7:$7,)-1,1,1))</f>
        <v>0</v>
      </c>
      <c r="CW162">
        <f ca="1">SUM(OFFSET($B162,-($B162-1),MATCH(CW$6,$7:$7,)-1,1,1):OFFSET($B162,0,MATCH(CW$6,$7:$7,)-1,1,1))</f>
        <v>6192</v>
      </c>
      <c r="CX162">
        <f ca="1">SUM(OFFSET($B162,-($B162-1),MATCH(CX$6,$7:$7,)-1,1,1):OFFSET($B162,0,MATCH(CX$6,$7:$7,)-1,1,1))</f>
        <v>234992</v>
      </c>
    </row>
    <row r="163" spans="2:102">
      <c r="B163" s="38">
        <v>7</v>
      </c>
      <c r="C163" s="37">
        <v>43374</v>
      </c>
      <c r="D163" s="153">
        <f>'[3]Data Summary'!$E38</f>
        <v>83678</v>
      </c>
      <c r="E163" s="154">
        <f>'[3]Data Summary'!$I38</f>
        <v>560</v>
      </c>
      <c r="F163" s="154">
        <f>'[3]Data Summary'!$M38</f>
        <v>99298</v>
      </c>
      <c r="G163" s="155">
        <f t="shared" si="129"/>
        <v>916454</v>
      </c>
      <c r="H163" s="155">
        <f t="shared" si="129"/>
        <v>6274</v>
      </c>
      <c r="I163" s="155">
        <f t="shared" si="129"/>
        <v>1116740</v>
      </c>
      <c r="J163" s="155">
        <f ca="1">SUM(OFFSET($B163,-($B163-1),MATCH(J$6,$7:$7,)-1,1,1):OFFSET($B163,0,MATCH(J$6,$7:$7,)-1,1,1))</f>
        <v>3678</v>
      </c>
      <c r="K163" s="155">
        <f ca="1">SUM(OFFSET($B163,-($B163-1),MATCH(K$6,$7:$7,)-1,1,1):OFFSET($B163,0,MATCH(K$6,$7:$7,)-1,1,1))</f>
        <v>653652</v>
      </c>
      <c r="L163" s="155">
        <f ca="1">SUM(OFFSET($B163,-($B163-1),MATCH(L$6,$7:$7,)-1,1,1):OFFSET($B163,0,MATCH(L$6,$7:$7,)-1,1,1))</f>
        <v>6346160</v>
      </c>
      <c r="M163" s="31">
        <f>'[3]Data Summary'!$C38</f>
        <v>486989</v>
      </c>
      <c r="N163" s="41">
        <f>'[3]Data Summary'!$G38</f>
        <v>6862</v>
      </c>
      <c r="O163" s="41">
        <f>'[3]Data Summary'!$K38</f>
        <v>583166</v>
      </c>
      <c r="P163">
        <f t="shared" si="130"/>
        <v>5394823</v>
      </c>
      <c r="Q163">
        <f t="shared" si="130"/>
        <v>77154</v>
      </c>
      <c r="R163">
        <f t="shared" si="130"/>
        <v>6617012</v>
      </c>
      <c r="S163">
        <f ca="1">SUM(OFFSET($B163,-($B163-1),MATCH(S$6,$7:$7,)-1,1,1):OFFSET($B163,0,MATCH(S$6,$7:$7,)-1,1,1))</f>
        <v>45128</v>
      </c>
      <c r="T163">
        <f ca="1">SUM(OFFSET($B163,-($B163-1),MATCH(T$6,$7:$7,)-1,1,1):OFFSET($B163,0,MATCH(T$6,$7:$7,)-1,1,1))</f>
        <v>3965174</v>
      </c>
      <c r="U163">
        <f ca="1">SUM(OFFSET($B163,-($B163-1),MATCH(U$6,$7:$7,)-1,1,1):OFFSET($B163,0,MATCH(U$6,$7:$7,)-1,1,1))</f>
        <v>37328587</v>
      </c>
      <c r="V163" s="31">
        <f>'[3]Tab K Summary'!$B82</f>
        <v>1086</v>
      </c>
      <c r="W163" s="41">
        <f>'[3]Tab K Summary'!$D82</f>
        <v>11780</v>
      </c>
      <c r="X163" s="41">
        <f>'[3]Tab K Summary'!$F82</f>
        <v>1705</v>
      </c>
      <c r="Y163" s="41">
        <f>'[3]Tab K Summary'!$H82</f>
        <v>27331</v>
      </c>
      <c r="Z163" s="41">
        <f>'[3]Tab K Summary'!$J82</f>
        <v>777</v>
      </c>
      <c r="AA163" s="41">
        <f>'[3]Tab K Summary'!$L82</f>
        <v>138</v>
      </c>
      <c r="AB163" s="41">
        <f>'[3]Tab K Summary'!$N82</f>
        <v>966</v>
      </c>
      <c r="AC163" s="41">
        <f>'[3]Tab K Summary'!$P82</f>
        <v>759</v>
      </c>
      <c r="AD163" s="41">
        <f>'[3]Tab K Summary'!$R82</f>
        <v>271</v>
      </c>
      <c r="AE163" s="41">
        <f>'[3]Tab K Summary'!$T82</f>
        <v>82</v>
      </c>
      <c r="AF163" s="41">
        <f>'[3]Tab K Summary'!$V82</f>
        <v>1112</v>
      </c>
      <c r="AG163" s="41">
        <f>'[3]Tab K Summary'!$X82</f>
        <v>1808</v>
      </c>
      <c r="AH163" s="41">
        <f>'[3]Tab K Summary'!$Z82</f>
        <v>160</v>
      </c>
      <c r="AI163" s="41">
        <f>'[3]Tab K Summary'!$AB82</f>
        <v>1968</v>
      </c>
      <c r="AJ163" s="41">
        <f>'[3]Tab K Summary'!$AD82</f>
        <v>965</v>
      </c>
      <c r="AK163" s="41">
        <f>'[3]Tab K Summary'!$AF82</f>
        <v>17</v>
      </c>
      <c r="AL163" s="41">
        <f>'[3]Tab K Summary'!$AH82</f>
        <v>0</v>
      </c>
      <c r="AM163" s="41">
        <f>'[3]Tab K Summary'!$AJ82</f>
        <v>1001</v>
      </c>
      <c r="AN163" s="41">
        <f>'[3]Tab K Summary'!$AL82</f>
        <v>44</v>
      </c>
      <c r="AO163" s="41">
        <f>'[3]Tab K Summary'!$AN82</f>
        <v>198</v>
      </c>
      <c r="AP163" s="41">
        <f>'[3]Tab K Summary'!$AP82</f>
        <v>39299</v>
      </c>
      <c r="AQ163" s="41">
        <f>'[3]Tab K Summary'!$AR82</f>
        <v>0</v>
      </c>
      <c r="AR163" s="2">
        <f t="shared" ref="AR163:BM163" si="133">SUM(V152:V163)</f>
        <v>15170</v>
      </c>
      <c r="AS163" s="2">
        <f t="shared" si="133"/>
        <v>154619</v>
      </c>
      <c r="AT163" s="2">
        <f t="shared" si="133"/>
        <v>18959</v>
      </c>
      <c r="AU163" s="2">
        <f t="shared" si="133"/>
        <v>243251</v>
      </c>
      <c r="AV163" s="2">
        <f t="shared" si="133"/>
        <v>9914</v>
      </c>
      <c r="AW163" s="2">
        <f t="shared" si="133"/>
        <v>1740</v>
      </c>
      <c r="AX163" s="2">
        <f t="shared" si="133"/>
        <v>9523</v>
      </c>
      <c r="AY163" s="2">
        <f t="shared" si="133"/>
        <v>11178</v>
      </c>
      <c r="AZ163" s="2">
        <f t="shared" si="133"/>
        <v>4621</v>
      </c>
      <c r="BA163" s="2">
        <f t="shared" si="133"/>
        <v>1964</v>
      </c>
      <c r="BB163" s="2">
        <f t="shared" si="133"/>
        <v>16022</v>
      </c>
      <c r="BC163" s="2">
        <f t="shared" si="133"/>
        <v>22418</v>
      </c>
      <c r="BD163" s="2">
        <f t="shared" si="133"/>
        <v>2148</v>
      </c>
      <c r="BE163" s="2">
        <f t="shared" si="133"/>
        <v>22149</v>
      </c>
      <c r="BF163" s="2">
        <f t="shared" si="133"/>
        <v>10480</v>
      </c>
      <c r="BG163" s="2">
        <f t="shared" si="133"/>
        <v>412</v>
      </c>
      <c r="BH163" s="2">
        <f t="shared" si="133"/>
        <v>16</v>
      </c>
      <c r="BI163" s="2">
        <f t="shared" si="133"/>
        <v>9983</v>
      </c>
      <c r="BJ163" s="2">
        <f t="shared" si="133"/>
        <v>790</v>
      </c>
      <c r="BK163" s="2">
        <f t="shared" si="133"/>
        <v>2646</v>
      </c>
      <c r="BL163" s="2">
        <f t="shared" si="133"/>
        <v>367886</v>
      </c>
      <c r="BM163" s="2">
        <f t="shared" si="133"/>
        <v>205</v>
      </c>
      <c r="BN163">
        <f ca="1">SUM(OFFSET($B163,-($B163-1),MATCH(BN$6,$7:$7,)-1,1,1):OFFSET($B163,0,MATCH(BN$6,$7:$7,)-1,1,1))</f>
        <v>78348</v>
      </c>
      <c r="BO163">
        <f ca="1">SUM(OFFSET($B163,-($B163-1),MATCH(BO$6,$7:$7,)-1,1,1):OFFSET($B163,0,MATCH(BO$6,$7:$7,)-1,1,1))</f>
        <v>8016</v>
      </c>
      <c r="BP163">
        <f ca="1">SUM(OFFSET($B163,-($B163-1),MATCH(BP$6,$7:$7,)-1,1,1):OFFSET($B163,0,MATCH(BP$6,$7:$7,)-1,1,1))</f>
        <v>158640</v>
      </c>
      <c r="BQ163">
        <f ca="1">SUM(OFFSET($B163,-($B163-1),MATCH(BQ$6,$7:$7,)-1,1,1):OFFSET($B163,0,MATCH(BQ$6,$7:$7,)-1,1,1))</f>
        <v>4742</v>
      </c>
      <c r="BR163">
        <f ca="1">SUM(OFFSET($B163,-($B163-1),MATCH(BR$6,$7:$7,)-1,1,1):OFFSET($B163,0,MATCH(BR$6,$7:$7,)-1,1,1))</f>
        <v>826</v>
      </c>
      <c r="BS163">
        <f ca="1">SUM(OFFSET($B163,-($B163-1),MATCH(BS$6,$7:$7,)-1,1,1):OFFSET($B163,0,MATCH(BS$6,$7:$7,)-1,1,1))</f>
        <v>5394</v>
      </c>
      <c r="BT163">
        <f ca="1">SUM(OFFSET($B163,-($B163-1),MATCH(BT$6,$7:$7,)-1,1,1):OFFSET($B163,0,MATCH(BT$6,$7:$7,)-1,1,1))</f>
        <v>5761</v>
      </c>
      <c r="BU163">
        <f ca="1">SUM(OFFSET($B163,-($B163-1),MATCH(BU$6,$7:$7,)-1,1,1):OFFSET($B163,0,MATCH(BU$6,$7:$7,)-1,1,1))</f>
        <v>2400</v>
      </c>
      <c r="BV163">
        <f ca="1">SUM(OFFSET($B163,-($B163-1),MATCH(BV$6,$7:$7,)-1,1,1):OFFSET($B163,0,MATCH(BV$6,$7:$7,)-1,1,1))</f>
        <v>861</v>
      </c>
      <c r="BW163">
        <f ca="1">SUM(OFFSET($B163,-($B163-1),MATCH(BW$6,$7:$7,)-1,1,1):OFFSET($B163,0,MATCH(BW$6,$7:$7,)-1,1,1))</f>
        <v>9022</v>
      </c>
      <c r="BX163">
        <f ca="1">SUM(OFFSET($B163,-($B163-1),MATCH(BX$6,$7:$7,)-1,1,1):OFFSET($B163,0,MATCH(BX$6,$7:$7,)-1,1,1))</f>
        <v>8480</v>
      </c>
      <c r="BY163">
        <f ca="1">SUM(OFFSET($B163,-($B163-1),MATCH(BY$6,$7:$7,)-1,1,1):OFFSET($B163,0,MATCH(BY$6,$7:$7,)-1,1,1))</f>
        <v>775</v>
      </c>
      <c r="BZ163">
        <f ca="1">SUM(OFFSET($B163,-($B163-1),MATCH(BZ$6,$7:$7,)-1,1,1):OFFSET($B163,0,MATCH(BZ$6,$7:$7,)-1,1,1))</f>
        <v>9255</v>
      </c>
      <c r="CA163">
        <f ca="1">SUM(OFFSET($B163,-($B163-1),MATCH(CA$6,$7:$7,)-1,1,1):OFFSET($B163,0,MATCH(CA$6,$7:$7,)-1,1,1))</f>
        <v>5345</v>
      </c>
      <c r="CB163">
        <f ca="1">SUM(OFFSET($B163,-($B163-1),MATCH(CB$6,$7:$7,)-1,1,1):OFFSET($B163,0,MATCH(CB$6,$7:$7,)-1,1,1))</f>
        <v>183</v>
      </c>
      <c r="CC163">
        <f ca="1">SUM(OFFSET($B163,-($B163-1),MATCH(CC$6,$7:$7,)-1,1,1):OFFSET($B163,0,MATCH(CC$6,$7:$7,)-1,1,1))</f>
        <v>0</v>
      </c>
      <c r="CD163">
        <f ca="1">SUM(OFFSET($B163,-($B163-1),MATCH(CD$6,$7:$7,)-1,1,1):OFFSET($B163,0,MATCH(CD$6,$7:$7,)-1,1,1))</f>
        <v>5653</v>
      </c>
      <c r="CE163">
        <f ca="1">SUM(OFFSET($B163,-($B163-1),MATCH(CE$6,$7:$7,)-1,1,1):OFFSET($B163,0,MATCH(CE$6,$7:$7,)-1,1,1))</f>
        <v>398</v>
      </c>
      <c r="CF163">
        <f ca="1">SUM(OFFSET($B163,-($B163-1),MATCH(CF$6,$7:$7,)-1,1,1):OFFSET($B163,0,MATCH(CF$6,$7:$7,)-1,1,1))</f>
        <v>1301</v>
      </c>
      <c r="CG163">
        <f ca="1">SUM(OFFSET($B163,-($B163-1),MATCH(CG$6,$7:$7,)-1,1,1):OFFSET($B163,0,MATCH(CG$6,$7:$7,)-1,1,1))</f>
        <v>238032</v>
      </c>
      <c r="CH163">
        <f ca="1">SUM(OFFSET($B163,-($B163-1),MATCH(CH$6,$7:$7,)-1,1,1):OFFSET($B163,0,MATCH(CH$6,$7:$7,)-1,1,1))</f>
        <v>0</v>
      </c>
      <c r="CI163">
        <f ca="1">SUM(OFFSET($B163,-($B163-1),MATCH(CI$6,$7:$7,)-1,1,1):OFFSET($B163,0,MATCH(CI$6,$7:$7,)-1,1,1))</f>
        <v>104326</v>
      </c>
      <c r="CJ163" s="41">
        <f>'[3]Tab L Summary'!$B82</f>
        <v>3888</v>
      </c>
      <c r="CK163">
        <f>'[3]Tab L Summary'!$D82</f>
        <v>3872</v>
      </c>
      <c r="CL163" s="41">
        <f>'[3]Tab L Summary'!$F82</f>
        <v>7056</v>
      </c>
      <c r="CM163">
        <f>'[3]Tab L Summary'!$H82</f>
        <v>0</v>
      </c>
      <c r="CN163" s="41">
        <f>'[3]Tab L Summary'!$J82</f>
        <v>1280</v>
      </c>
      <c r="CO163" s="2">
        <f t="shared" si="132"/>
        <v>38608</v>
      </c>
      <c r="CP163" s="2">
        <f t="shared" si="132"/>
        <v>54224</v>
      </c>
      <c r="CQ163" s="2">
        <f t="shared" si="132"/>
        <v>102448</v>
      </c>
      <c r="CR163" s="2" t="e">
        <f t="shared" si="132"/>
        <v>#N/A</v>
      </c>
      <c r="CS163" s="2">
        <f t="shared" si="132"/>
        <v>15986</v>
      </c>
      <c r="CT163">
        <f ca="1">SUM(OFFSET($B163,-($B163-1),MATCH(CT$6,$7:$7,)-1,1,1):OFFSET($B163,0,MATCH(CT$6,$7:$7,)-1,1,1))</f>
        <v>23360</v>
      </c>
      <c r="CU163">
        <f ca="1">SUM(OFFSET($B163,-($B163-1),MATCH(CU$6,$7:$7,)-1,1,1):OFFSET($B163,0,MATCH(CU$6,$7:$7,)-1,1,1))</f>
        <v>48432</v>
      </c>
      <c r="CV163">
        <f ca="1">SUM(OFFSET($B163,-($B163-1),MATCH(CV$6,$7:$7,)-1,1,1):OFFSET($B163,0,MATCH(CV$6,$7:$7,)-1,1,1))</f>
        <v>0</v>
      </c>
      <c r="CW163">
        <f ca="1">SUM(OFFSET($B163,-($B163-1),MATCH(CW$6,$7:$7,)-1,1,1):OFFSET($B163,0,MATCH(CW$6,$7:$7,)-1,1,1))</f>
        <v>7472</v>
      </c>
      <c r="CX163">
        <f ca="1">SUM(OFFSET($B163,-($B163-1),MATCH(CX$6,$7:$7,)-1,1,1):OFFSET($B163,0,MATCH(CX$6,$7:$7,)-1,1,1))</f>
        <v>273600</v>
      </c>
    </row>
    <row r="164" spans="2:102">
      <c r="B164" s="38">
        <v>8</v>
      </c>
      <c r="C164" s="37">
        <v>43405</v>
      </c>
      <c r="D164" s="153">
        <f>'[3]Data Summary'!$E39</f>
        <v>76228</v>
      </c>
      <c r="E164" s="154">
        <f>'[3]Data Summary'!$I39</f>
        <v>519</v>
      </c>
      <c r="F164" s="154">
        <f>'[3]Data Summary'!$M39</f>
        <v>92682</v>
      </c>
      <c r="G164" s="155">
        <f t="shared" ref="G164:I165" si="134">SUM(D153:D164)</f>
        <v>917909</v>
      </c>
      <c r="H164" s="155">
        <f t="shared" si="134"/>
        <v>6285</v>
      </c>
      <c r="I164" s="155">
        <f t="shared" si="134"/>
        <v>1118588</v>
      </c>
      <c r="J164" s="155">
        <f ca="1">SUM(OFFSET($B164,-($B164-1),MATCH(J$6,$7:$7,)-1,1,1):OFFSET($B164,0,MATCH(J$6,$7:$7,)-1,1,1))</f>
        <v>4197</v>
      </c>
      <c r="K164" s="155">
        <f ca="1">SUM(OFFSET($B164,-($B164-1),MATCH(K$6,$7:$7,)-1,1,1):OFFSET($B164,0,MATCH(K$6,$7:$7,)-1,1,1))</f>
        <v>746334</v>
      </c>
      <c r="L164" s="155">
        <f ca="1">SUM(OFFSET($B164,-($B164-1),MATCH(L$6,$7:$7,)-1,1,1):OFFSET($B164,0,MATCH(L$6,$7:$7,)-1,1,1))</f>
        <v>7264069</v>
      </c>
      <c r="M164" s="31">
        <f>'[3]Data Summary'!$C39</f>
        <v>480482</v>
      </c>
      <c r="N164" s="41">
        <f>'[3]Data Summary'!$G39</f>
        <v>6663</v>
      </c>
      <c r="O164" s="41">
        <f>'[3]Data Summary'!$K39</f>
        <v>567456</v>
      </c>
      <c r="P164">
        <f t="shared" ref="P164:R165" si="135">SUM(M153:M164)</f>
        <v>5408642</v>
      </c>
      <c r="Q164">
        <f t="shared" si="135"/>
        <v>77144</v>
      </c>
      <c r="R164">
        <f t="shared" si="135"/>
        <v>6627763</v>
      </c>
      <c r="S164">
        <f ca="1">SUM(OFFSET($B164,-($B164-1),MATCH(S$6,$7:$7,)-1,1,1):OFFSET($B164,0,MATCH(S$6,$7:$7,)-1,1,1))</f>
        <v>51791</v>
      </c>
      <c r="T164">
        <f ca="1">SUM(OFFSET($B164,-($B164-1),MATCH(T$6,$7:$7,)-1,1,1):OFFSET($B164,0,MATCH(T$6,$7:$7,)-1,1,1))</f>
        <v>4532630</v>
      </c>
      <c r="U164">
        <f ca="1">SUM(OFFSET($B164,-($B164-1),MATCH(U$6,$7:$7,)-1,1,1):OFFSET($B164,0,MATCH(U$6,$7:$7,)-1,1,1))</f>
        <v>42737229</v>
      </c>
      <c r="V164" s="31">
        <f>'[3]Tab K Summary'!$B83</f>
        <v>1668</v>
      </c>
      <c r="W164" s="41">
        <f>'[3]Tab K Summary'!$D83</f>
        <v>14009</v>
      </c>
      <c r="X164" s="41">
        <f>'[3]Tab K Summary'!$F83</f>
        <v>2696</v>
      </c>
      <c r="Y164" s="41">
        <f>'[3]Tab K Summary'!$H83</f>
        <v>19106</v>
      </c>
      <c r="Z164" s="41">
        <f>'[3]Tab K Summary'!$J83</f>
        <v>638</v>
      </c>
      <c r="AA164" s="41">
        <f>'[3]Tab K Summary'!$L83</f>
        <v>161</v>
      </c>
      <c r="AB164" s="41">
        <f>'[3]Tab K Summary'!$N83</f>
        <v>1242</v>
      </c>
      <c r="AC164" s="41">
        <f>'[3]Tab K Summary'!$P83</f>
        <v>0</v>
      </c>
      <c r="AD164" s="41">
        <f>'[3]Tab K Summary'!$R83</f>
        <v>0</v>
      </c>
      <c r="AE164" s="41">
        <f>'[3]Tab K Summary'!$T83</f>
        <v>0</v>
      </c>
      <c r="AF164" s="41">
        <f t="shared" ref="AF164:AF170" si="136">V164</f>
        <v>1668</v>
      </c>
      <c r="AG164" s="41">
        <f>'[3]Tab K Summary'!$X83</f>
        <v>0</v>
      </c>
      <c r="AH164" s="41">
        <f>'[3]Tab K Summary'!$Z83</f>
        <v>0</v>
      </c>
      <c r="AI164" s="41">
        <f t="shared" ref="AI164:AI170" si="137">X164</f>
        <v>2696</v>
      </c>
      <c r="AJ164" s="41">
        <f t="shared" ref="AJ164:AJ170" si="138">AB164</f>
        <v>1242</v>
      </c>
      <c r="AK164" s="41">
        <f>'[3]Tab K Summary'!$AF83</f>
        <v>0</v>
      </c>
      <c r="AL164" s="41">
        <f>'[3]Tab K Summary'!$AH83</f>
        <v>0</v>
      </c>
      <c r="AM164" s="41">
        <f>'[3]Tab K Summary'!$AJ83</f>
        <v>0</v>
      </c>
      <c r="AN164" s="41">
        <f>'[3]Tab K Summary'!$AL83</f>
        <v>0</v>
      </c>
      <c r="AO164" s="41">
        <f>'[3]Tab K Summary'!$AN83</f>
        <v>0</v>
      </c>
      <c r="AP164" s="41">
        <f>'[3]Tab K Summary'!$AP83</f>
        <v>0</v>
      </c>
      <c r="AQ164" s="41">
        <f>'[3]Tab K Summary'!$AR83</f>
        <v>0</v>
      </c>
      <c r="AR164" s="2">
        <f t="shared" ref="AR164:BM164" si="139">SUM(V153:V164)</f>
        <v>16838</v>
      </c>
      <c r="AS164" s="2">
        <f t="shared" si="139"/>
        <v>154876</v>
      </c>
      <c r="AT164" s="2">
        <f t="shared" si="139"/>
        <v>21655</v>
      </c>
      <c r="AU164" s="2">
        <f t="shared" si="139"/>
        <v>244133</v>
      </c>
      <c r="AV164" s="2">
        <f t="shared" si="139"/>
        <v>10552</v>
      </c>
      <c r="AW164" s="2">
        <f t="shared" si="139"/>
        <v>1657</v>
      </c>
      <c r="AX164" s="2">
        <f t="shared" si="139"/>
        <v>10765</v>
      </c>
      <c r="AY164" s="2">
        <f t="shared" si="139"/>
        <v>10256</v>
      </c>
      <c r="AZ164" s="2">
        <f t="shared" si="139"/>
        <v>4097</v>
      </c>
      <c r="BA164" s="2">
        <f t="shared" si="139"/>
        <v>1669</v>
      </c>
      <c r="BB164" s="2">
        <f t="shared" si="139"/>
        <v>17690</v>
      </c>
      <c r="BC164" s="2">
        <f t="shared" si="139"/>
        <v>20274</v>
      </c>
      <c r="BD164" s="2">
        <f t="shared" si="139"/>
        <v>1875</v>
      </c>
      <c r="BE164" s="2">
        <f t="shared" si="139"/>
        <v>24845</v>
      </c>
      <c r="BF164" s="2">
        <f t="shared" si="139"/>
        <v>10667</v>
      </c>
      <c r="BG164" s="2">
        <f t="shared" si="139"/>
        <v>380</v>
      </c>
      <c r="BH164" s="2">
        <f t="shared" si="139"/>
        <v>0</v>
      </c>
      <c r="BI164" s="2">
        <f t="shared" si="139"/>
        <v>9983</v>
      </c>
      <c r="BJ164" s="2">
        <f t="shared" si="139"/>
        <v>670</v>
      </c>
      <c r="BK164" s="2">
        <f t="shared" si="139"/>
        <v>2386</v>
      </c>
      <c r="BL164" s="2">
        <f t="shared" si="139"/>
        <v>367886</v>
      </c>
      <c r="BM164" s="2">
        <f t="shared" si="139"/>
        <v>0</v>
      </c>
      <c r="BN164">
        <f ca="1">SUM(OFFSET($B164,-($B164-1),MATCH(BN$6,$7:$7,)-1,1,1):OFFSET($B164,0,MATCH(BN$6,$7:$7,)-1,1,1))</f>
        <v>92357</v>
      </c>
      <c r="BO164">
        <f ca="1">SUM(OFFSET($B164,-($B164-1),MATCH(BO$6,$7:$7,)-1,1,1):OFFSET($B164,0,MATCH(BO$6,$7:$7,)-1,1,1))</f>
        <v>10712</v>
      </c>
      <c r="BP164">
        <f ca="1">SUM(OFFSET($B164,-($B164-1),MATCH(BP$6,$7:$7,)-1,1,1):OFFSET($B164,0,MATCH(BP$6,$7:$7,)-1,1,1))</f>
        <v>177746</v>
      </c>
      <c r="BQ164">
        <f ca="1">SUM(OFFSET($B164,-($B164-1),MATCH(BQ$6,$7:$7,)-1,1,1):OFFSET($B164,0,MATCH(BQ$6,$7:$7,)-1,1,1))</f>
        <v>5380</v>
      </c>
      <c r="BR164">
        <f ca="1">SUM(OFFSET($B164,-($B164-1),MATCH(BR$6,$7:$7,)-1,1,1):OFFSET($B164,0,MATCH(BR$6,$7:$7,)-1,1,1))</f>
        <v>987</v>
      </c>
      <c r="BS164">
        <f ca="1">SUM(OFFSET($B164,-($B164-1),MATCH(BS$6,$7:$7,)-1,1,1):OFFSET($B164,0,MATCH(BS$6,$7:$7,)-1,1,1))</f>
        <v>6636</v>
      </c>
      <c r="BT164">
        <f ca="1">SUM(OFFSET($B164,-($B164-1),MATCH(BT$6,$7:$7,)-1,1,1):OFFSET($B164,0,MATCH(BT$6,$7:$7,)-1,1,1))</f>
        <v>5761</v>
      </c>
      <c r="BU164">
        <f ca="1">SUM(OFFSET($B164,-($B164-1),MATCH(BU$6,$7:$7,)-1,1,1):OFFSET($B164,0,MATCH(BU$6,$7:$7,)-1,1,1))</f>
        <v>2400</v>
      </c>
      <c r="BV164">
        <f ca="1">SUM(OFFSET($B164,-($B164-1),MATCH(BV$6,$7:$7,)-1,1,1):OFFSET($B164,0,MATCH(BV$6,$7:$7,)-1,1,1))</f>
        <v>861</v>
      </c>
      <c r="BW164">
        <f ca="1">SUM(OFFSET($B164,-($B164-1),MATCH(BW$6,$7:$7,)-1,1,1):OFFSET($B164,0,MATCH(BW$6,$7:$7,)-1,1,1))</f>
        <v>10690</v>
      </c>
      <c r="BX164">
        <f ca="1">SUM(OFFSET($B164,-($B164-1),MATCH(BX$6,$7:$7,)-1,1,1):OFFSET($B164,0,MATCH(BX$6,$7:$7,)-1,1,1))</f>
        <v>8480</v>
      </c>
      <c r="BY164">
        <f ca="1">SUM(OFFSET($B164,-($B164-1),MATCH(BY$6,$7:$7,)-1,1,1):OFFSET($B164,0,MATCH(BY$6,$7:$7,)-1,1,1))</f>
        <v>775</v>
      </c>
      <c r="BZ164">
        <f ca="1">SUM(OFFSET($B164,-($B164-1),MATCH(BZ$6,$7:$7,)-1,1,1):OFFSET($B164,0,MATCH(BZ$6,$7:$7,)-1,1,1))</f>
        <v>11951</v>
      </c>
      <c r="CA164">
        <f ca="1">SUM(OFFSET($B164,-($B164-1),MATCH(CA$6,$7:$7,)-1,1,1):OFFSET($B164,0,MATCH(CA$6,$7:$7,)-1,1,1))</f>
        <v>6587</v>
      </c>
      <c r="CB164">
        <f ca="1">SUM(OFFSET($B164,-($B164-1),MATCH(CB$6,$7:$7,)-1,1,1):OFFSET($B164,0,MATCH(CB$6,$7:$7,)-1,1,1))</f>
        <v>183</v>
      </c>
      <c r="CC164">
        <f ca="1">SUM(OFFSET($B164,-($B164-1),MATCH(CC$6,$7:$7,)-1,1,1):OFFSET($B164,0,MATCH(CC$6,$7:$7,)-1,1,1))</f>
        <v>0</v>
      </c>
      <c r="CD164">
        <f ca="1">SUM(OFFSET($B164,-($B164-1),MATCH(CD$6,$7:$7,)-1,1,1):OFFSET($B164,0,MATCH(CD$6,$7:$7,)-1,1,1))</f>
        <v>5653</v>
      </c>
      <c r="CE164">
        <f ca="1">SUM(OFFSET($B164,-($B164-1),MATCH(CE$6,$7:$7,)-1,1,1):OFFSET($B164,0,MATCH(CE$6,$7:$7,)-1,1,1))</f>
        <v>398</v>
      </c>
      <c r="CF164">
        <f ca="1">SUM(OFFSET($B164,-($B164-1),MATCH(CF$6,$7:$7,)-1,1,1):OFFSET($B164,0,MATCH(CF$6,$7:$7,)-1,1,1))</f>
        <v>1301</v>
      </c>
      <c r="CG164">
        <f ca="1">SUM(OFFSET($B164,-($B164-1),MATCH(CG$6,$7:$7,)-1,1,1):OFFSET($B164,0,MATCH(CG$6,$7:$7,)-1,1,1))</f>
        <v>238032</v>
      </c>
      <c r="CH164">
        <f ca="1">SUM(OFFSET($B164,-($B164-1),MATCH(CH$6,$7:$7,)-1,1,1):OFFSET($B164,0,MATCH(CH$6,$7:$7,)-1,1,1))</f>
        <v>0</v>
      </c>
      <c r="CI164">
        <f ca="1">SUM(OFFSET($B164,-($B164-1),MATCH(CI$6,$7:$7,)-1,1,1):OFFSET($B164,0,MATCH(CI$6,$7:$7,)-1,1,1))</f>
        <v>121164</v>
      </c>
      <c r="CJ164" s="41">
        <f>'[3]Tab L Summary'!$B83</f>
        <v>4758</v>
      </c>
      <c r="CK164">
        <f>'[3]Tab L Summary'!$D83</f>
        <v>5122</v>
      </c>
      <c r="CL164" s="41">
        <f>'[3]Tab L Summary'!$F83</f>
        <v>8631</v>
      </c>
      <c r="CM164">
        <f>'[3]Tab L Summary'!$H83</f>
        <v>0</v>
      </c>
      <c r="CN164" s="41">
        <f>'[3]Tab L Summary'!$J83</f>
        <v>1598</v>
      </c>
      <c r="CO164" s="2">
        <f t="shared" ref="CO164:CS165" si="140">SUM(CJ153:CJ164)</f>
        <v>40022</v>
      </c>
      <c r="CP164" s="2">
        <f t="shared" si="140"/>
        <v>53570</v>
      </c>
      <c r="CQ164" s="2">
        <f t="shared" si="140"/>
        <v>103415</v>
      </c>
      <c r="CR164" s="2" t="e">
        <f t="shared" si="140"/>
        <v>#N/A</v>
      </c>
      <c r="CS164" s="2">
        <f t="shared" si="140"/>
        <v>14526</v>
      </c>
      <c r="CT164">
        <f ca="1">SUM(OFFSET($B164,-($B164-1),MATCH(CT$6,$7:$7,)-1,1,1):OFFSET($B164,0,MATCH(CT$6,$7:$7,)-1,1,1))</f>
        <v>28482</v>
      </c>
      <c r="CU164">
        <f ca="1">SUM(OFFSET($B164,-($B164-1),MATCH(CU$6,$7:$7,)-1,1,1):OFFSET($B164,0,MATCH(CU$6,$7:$7,)-1,1,1))</f>
        <v>57063</v>
      </c>
      <c r="CV164">
        <f ca="1">SUM(OFFSET($B164,-($B164-1),MATCH(CV$6,$7:$7,)-1,1,1):OFFSET($B164,0,MATCH(CV$6,$7:$7,)-1,1,1))</f>
        <v>0</v>
      </c>
      <c r="CW164">
        <f ca="1">SUM(OFFSET($B164,-($B164-1),MATCH(CW$6,$7:$7,)-1,1,1):OFFSET($B164,0,MATCH(CW$6,$7:$7,)-1,1,1))</f>
        <v>9070</v>
      </c>
      <c r="CX164">
        <f ca="1">SUM(OFFSET($B164,-($B164-1),MATCH(CX$6,$7:$7,)-1,1,1):OFFSET($B164,0,MATCH(CX$6,$7:$7,)-1,1,1))</f>
        <v>313622</v>
      </c>
    </row>
    <row r="165" spans="2:102">
      <c r="B165" s="38">
        <v>9</v>
      </c>
      <c r="C165" s="37">
        <v>43435</v>
      </c>
      <c r="D165" s="153">
        <f>'[3]Data Summary'!$E40</f>
        <v>82555</v>
      </c>
      <c r="E165" s="154">
        <f>'[3]Data Summary'!$I40</f>
        <v>577</v>
      </c>
      <c r="F165" s="154">
        <f>'[3]Data Summary'!$M40</f>
        <v>102276</v>
      </c>
      <c r="G165" s="155">
        <f t="shared" si="134"/>
        <v>920323</v>
      </c>
      <c r="H165" s="155">
        <f t="shared" si="134"/>
        <v>6307</v>
      </c>
      <c r="I165" s="155">
        <f t="shared" si="134"/>
        <v>1122058</v>
      </c>
      <c r="J165" s="155">
        <f ca="1">SUM(OFFSET($B165,-($B165-1),MATCH(J$6,$7:$7,)-1,1,1):OFFSET($B165,0,MATCH(J$6,$7:$7,)-1,1,1))</f>
        <v>4774</v>
      </c>
      <c r="K165" s="155">
        <f ca="1">SUM(OFFSET($B165,-($B165-1),MATCH(K$6,$7:$7,)-1,1,1):OFFSET($B165,0,MATCH(K$6,$7:$7,)-1,1,1))</f>
        <v>848610</v>
      </c>
      <c r="L165" s="155">
        <f ca="1">SUM(OFFSET($B165,-($B165-1),MATCH(L$6,$7:$7,)-1,1,1):OFFSET($B165,0,MATCH(L$6,$7:$7,)-1,1,1))</f>
        <v>8184392</v>
      </c>
      <c r="M165" s="31">
        <f>'[3]Data Summary'!$C40</f>
        <v>456281</v>
      </c>
      <c r="N165" s="41">
        <f>'[3]Data Summary'!$G40</f>
        <v>6578</v>
      </c>
      <c r="O165" s="41">
        <f>'[3]Data Summary'!$K40</f>
        <v>551324</v>
      </c>
      <c r="P165">
        <f t="shared" si="135"/>
        <v>5416842</v>
      </c>
      <c r="Q165">
        <f t="shared" si="135"/>
        <v>77058</v>
      </c>
      <c r="R165">
        <f t="shared" si="135"/>
        <v>6638529</v>
      </c>
      <c r="S165">
        <f ca="1">SUM(OFFSET($B165,-($B165-1),MATCH(S$6,$7:$7,)-1,1,1):OFFSET($B165,0,MATCH(S$6,$7:$7,)-1,1,1))</f>
        <v>58369</v>
      </c>
      <c r="T165">
        <f ca="1">SUM(OFFSET($B165,-($B165-1),MATCH(T$6,$7:$7,)-1,1,1):OFFSET($B165,0,MATCH(T$6,$7:$7,)-1,1,1))</f>
        <v>5083954</v>
      </c>
      <c r="U165">
        <f ca="1">SUM(OFFSET($B165,-($B165-1),MATCH(U$6,$7:$7,)-1,1,1):OFFSET($B165,0,MATCH(U$6,$7:$7,)-1,1,1))</f>
        <v>48154071</v>
      </c>
      <c r="V165" s="31">
        <f>'[3]Tab K Summary'!$B84</f>
        <v>1917</v>
      </c>
      <c r="W165" s="41">
        <f>'[3]Tab K Summary'!$D84</f>
        <v>20282</v>
      </c>
      <c r="X165" s="41">
        <f>'[3]Tab K Summary'!$F84</f>
        <v>3342</v>
      </c>
      <c r="Y165" s="41">
        <f>'[3]Tab K Summary'!$H84</f>
        <v>14398</v>
      </c>
      <c r="Z165" s="41">
        <f>'[3]Tab K Summary'!$J84</f>
        <v>1873</v>
      </c>
      <c r="AA165" s="41">
        <f>'[3]Tab K Summary'!$L84</f>
        <v>394</v>
      </c>
      <c r="AB165" s="41">
        <f>'[3]Tab K Summary'!$N84</f>
        <v>1215</v>
      </c>
      <c r="AC165" s="41">
        <f>'[3]Tab K Summary'!$P84</f>
        <v>0</v>
      </c>
      <c r="AD165" s="41">
        <f>'[3]Tab K Summary'!$R84</f>
        <v>0</v>
      </c>
      <c r="AE165" s="41">
        <f>'[3]Tab K Summary'!$T84</f>
        <v>0</v>
      </c>
      <c r="AF165" s="41">
        <f t="shared" si="136"/>
        <v>1917</v>
      </c>
      <c r="AG165" s="41">
        <f>'[3]Tab K Summary'!$X84</f>
        <v>0</v>
      </c>
      <c r="AH165" s="41">
        <f>'[3]Tab K Summary'!$Z84</f>
        <v>0</v>
      </c>
      <c r="AI165" s="41">
        <f t="shared" si="137"/>
        <v>3342</v>
      </c>
      <c r="AJ165" s="41">
        <f t="shared" si="138"/>
        <v>1215</v>
      </c>
      <c r="AK165" s="41">
        <f>'[3]Tab K Summary'!$AF84</f>
        <v>0</v>
      </c>
      <c r="AL165" s="41">
        <f>'[3]Tab K Summary'!$AH84</f>
        <v>0</v>
      </c>
      <c r="AM165" s="41">
        <f>'[3]Tab K Summary'!$AJ84</f>
        <v>0</v>
      </c>
      <c r="AN165" s="41">
        <f>'[3]Tab K Summary'!$AL84</f>
        <v>0</v>
      </c>
      <c r="AO165" s="41">
        <f>'[3]Tab K Summary'!$AN84</f>
        <v>0</v>
      </c>
      <c r="AP165" s="41">
        <f>'[3]Tab K Summary'!$AP84</f>
        <v>0</v>
      </c>
      <c r="AQ165" s="41">
        <f>'[3]Tab K Summary'!$AR84</f>
        <v>0</v>
      </c>
      <c r="AR165" s="2">
        <f t="shared" ref="AR165:BM165" si="141">SUM(V154:V165)</f>
        <v>16592</v>
      </c>
      <c r="AS165" s="2">
        <f t="shared" si="141"/>
        <v>154855</v>
      </c>
      <c r="AT165" s="2">
        <f t="shared" si="141"/>
        <v>22335</v>
      </c>
      <c r="AU165" s="2">
        <f t="shared" si="141"/>
        <v>243535</v>
      </c>
      <c r="AV165" s="2">
        <f t="shared" si="141"/>
        <v>10778</v>
      </c>
      <c r="AW165" s="2">
        <f t="shared" si="141"/>
        <v>1690</v>
      </c>
      <c r="AX165" s="2">
        <f t="shared" si="141"/>
        <v>11171</v>
      </c>
      <c r="AY165" s="2">
        <f t="shared" si="141"/>
        <v>8438</v>
      </c>
      <c r="AZ165" s="2">
        <f t="shared" si="141"/>
        <v>3794</v>
      </c>
      <c r="BA165" s="2">
        <f t="shared" si="141"/>
        <v>1451</v>
      </c>
      <c r="BB165" s="2">
        <f t="shared" si="141"/>
        <v>17268</v>
      </c>
      <c r="BC165" s="2">
        <f t="shared" si="141"/>
        <v>17434</v>
      </c>
      <c r="BD165" s="2">
        <f t="shared" si="141"/>
        <v>1581</v>
      </c>
      <c r="BE165" s="2">
        <f t="shared" si="141"/>
        <v>25053</v>
      </c>
      <c r="BF165" s="2">
        <f t="shared" si="141"/>
        <v>11073</v>
      </c>
      <c r="BG165" s="2">
        <f t="shared" si="141"/>
        <v>378</v>
      </c>
      <c r="BH165" s="2">
        <f t="shared" si="141"/>
        <v>0</v>
      </c>
      <c r="BI165" s="2">
        <f t="shared" si="141"/>
        <v>9156</v>
      </c>
      <c r="BJ165" s="2">
        <f t="shared" si="141"/>
        <v>586</v>
      </c>
      <c r="BK165" s="2">
        <f t="shared" si="141"/>
        <v>1936</v>
      </c>
      <c r="BL165" s="2">
        <f t="shared" si="141"/>
        <v>332144</v>
      </c>
      <c r="BM165" s="2">
        <f t="shared" si="141"/>
        <v>0</v>
      </c>
      <c r="BN165">
        <f ca="1">SUM(OFFSET($B165,-($B165-1),MATCH(BN$6,$7:$7,)-1,1,1):OFFSET($B165,0,MATCH(BN$6,$7:$7,)-1,1,1))</f>
        <v>112639</v>
      </c>
      <c r="BO165">
        <f ca="1">SUM(OFFSET($B165,-($B165-1),MATCH(BO$6,$7:$7,)-1,1,1):OFFSET($B165,0,MATCH(BO$6,$7:$7,)-1,1,1))</f>
        <v>14054</v>
      </c>
      <c r="BP165">
        <f ca="1">SUM(OFFSET($B165,-($B165-1),MATCH(BP$6,$7:$7,)-1,1,1):OFFSET($B165,0,MATCH(BP$6,$7:$7,)-1,1,1))</f>
        <v>192144</v>
      </c>
      <c r="BQ165">
        <f ca="1">SUM(OFFSET($B165,-($B165-1),MATCH(BQ$6,$7:$7,)-1,1,1):OFFSET($B165,0,MATCH(BQ$6,$7:$7,)-1,1,1))</f>
        <v>7253</v>
      </c>
      <c r="BR165">
        <f ca="1">SUM(OFFSET($B165,-($B165-1),MATCH(BR$6,$7:$7,)-1,1,1):OFFSET($B165,0,MATCH(BR$6,$7:$7,)-1,1,1))</f>
        <v>1381</v>
      </c>
      <c r="BS165">
        <f ca="1">SUM(OFFSET($B165,-($B165-1),MATCH(BS$6,$7:$7,)-1,1,1):OFFSET($B165,0,MATCH(BS$6,$7:$7,)-1,1,1))</f>
        <v>7851</v>
      </c>
      <c r="BT165">
        <f ca="1">SUM(OFFSET($B165,-($B165-1),MATCH(BT$6,$7:$7,)-1,1,1):OFFSET($B165,0,MATCH(BT$6,$7:$7,)-1,1,1))</f>
        <v>5761</v>
      </c>
      <c r="BU165">
        <f ca="1">SUM(OFFSET($B165,-($B165-1),MATCH(BU$6,$7:$7,)-1,1,1):OFFSET($B165,0,MATCH(BU$6,$7:$7,)-1,1,1))</f>
        <v>2400</v>
      </c>
      <c r="BV165">
        <f ca="1">SUM(OFFSET($B165,-($B165-1),MATCH(BV$6,$7:$7,)-1,1,1):OFFSET($B165,0,MATCH(BV$6,$7:$7,)-1,1,1))</f>
        <v>861</v>
      </c>
      <c r="BW165">
        <f ca="1">SUM(OFFSET($B165,-($B165-1),MATCH(BW$6,$7:$7,)-1,1,1):OFFSET($B165,0,MATCH(BW$6,$7:$7,)-1,1,1))</f>
        <v>12607</v>
      </c>
      <c r="BX165">
        <f ca="1">SUM(OFFSET($B165,-($B165-1),MATCH(BX$6,$7:$7,)-1,1,1):OFFSET($B165,0,MATCH(BX$6,$7:$7,)-1,1,1))</f>
        <v>8480</v>
      </c>
      <c r="BY165">
        <f ca="1">SUM(OFFSET($B165,-($B165-1),MATCH(BY$6,$7:$7,)-1,1,1):OFFSET($B165,0,MATCH(BY$6,$7:$7,)-1,1,1))</f>
        <v>775</v>
      </c>
      <c r="BZ165">
        <f ca="1">SUM(OFFSET($B165,-($B165-1),MATCH(BZ$6,$7:$7,)-1,1,1):OFFSET($B165,0,MATCH(BZ$6,$7:$7,)-1,1,1))</f>
        <v>15293</v>
      </c>
      <c r="CA165">
        <f ca="1">SUM(OFFSET($B165,-($B165-1),MATCH(CA$6,$7:$7,)-1,1,1):OFFSET($B165,0,MATCH(CA$6,$7:$7,)-1,1,1))</f>
        <v>7802</v>
      </c>
      <c r="CB165">
        <f ca="1">SUM(OFFSET($B165,-($B165-1),MATCH(CB$6,$7:$7,)-1,1,1):OFFSET($B165,0,MATCH(CB$6,$7:$7,)-1,1,1))</f>
        <v>183</v>
      </c>
      <c r="CC165">
        <f ca="1">SUM(OFFSET($B165,-($B165-1),MATCH(CC$6,$7:$7,)-1,1,1):OFFSET($B165,0,MATCH(CC$6,$7:$7,)-1,1,1))</f>
        <v>0</v>
      </c>
      <c r="CD165">
        <f ca="1">SUM(OFFSET($B165,-($B165-1),MATCH(CD$6,$7:$7,)-1,1,1):OFFSET($B165,0,MATCH(CD$6,$7:$7,)-1,1,1))</f>
        <v>5653</v>
      </c>
      <c r="CE165">
        <f ca="1">SUM(OFFSET($B165,-($B165-1),MATCH(CE$6,$7:$7,)-1,1,1):OFFSET($B165,0,MATCH(CE$6,$7:$7,)-1,1,1))</f>
        <v>398</v>
      </c>
      <c r="CF165">
        <f ca="1">SUM(OFFSET($B165,-($B165-1),MATCH(CF$6,$7:$7,)-1,1,1):OFFSET($B165,0,MATCH(CF$6,$7:$7,)-1,1,1))</f>
        <v>1301</v>
      </c>
      <c r="CG165">
        <f ca="1">SUM(OFFSET($B165,-($B165-1),MATCH(CG$6,$7:$7,)-1,1,1):OFFSET($B165,0,MATCH(CG$6,$7:$7,)-1,1,1))</f>
        <v>238032</v>
      </c>
      <c r="CH165">
        <f ca="1">SUM(OFFSET($B165,-($B165-1),MATCH(CH$6,$7:$7,)-1,1,1):OFFSET($B165,0,MATCH(CH$6,$7:$7,)-1,1,1))</f>
        <v>0</v>
      </c>
      <c r="CI165">
        <f ca="1">SUM(OFFSET($B165,-($B165-1),MATCH(CI$6,$7:$7,)-1,1,1):OFFSET($B165,0,MATCH(CI$6,$7:$7,)-1,1,1))</f>
        <v>137756</v>
      </c>
      <c r="CJ165" s="41">
        <f>'[3]Tab L Summary'!$B84</f>
        <v>2326</v>
      </c>
      <c r="CK165">
        <f>'[3]Tab L Summary'!$D84</f>
        <v>7444</v>
      </c>
      <c r="CL165" s="41">
        <f>'[3]Tab L Summary'!$F84</f>
        <v>17256</v>
      </c>
      <c r="CM165">
        <f>'[3]Tab L Summary'!$H84</f>
        <v>0</v>
      </c>
      <c r="CN165" s="41">
        <f>'[3]Tab L Summary'!$J84</f>
        <v>1800</v>
      </c>
      <c r="CO165" s="2">
        <f t="shared" si="140"/>
        <v>40204</v>
      </c>
      <c r="CP165" s="2">
        <f t="shared" si="140"/>
        <v>54022</v>
      </c>
      <c r="CQ165" s="2">
        <f t="shared" si="140"/>
        <v>103519</v>
      </c>
      <c r="CR165" s="2" t="e">
        <f t="shared" si="140"/>
        <v>#N/A</v>
      </c>
      <c r="CS165" s="2">
        <f t="shared" si="140"/>
        <v>15030</v>
      </c>
      <c r="CT165">
        <f ca="1">SUM(OFFSET($B165,-($B165-1),MATCH(CT$6,$7:$7,)-1,1,1):OFFSET($B165,0,MATCH(CT$6,$7:$7,)-1,1,1))</f>
        <v>35926</v>
      </c>
      <c r="CU165">
        <f ca="1">SUM(OFFSET($B165,-($B165-1),MATCH(CU$6,$7:$7,)-1,1,1):OFFSET($B165,0,MATCH(CU$6,$7:$7,)-1,1,1))</f>
        <v>74319</v>
      </c>
      <c r="CV165">
        <f ca="1">SUM(OFFSET($B165,-($B165-1),MATCH(CV$6,$7:$7,)-1,1,1):OFFSET($B165,0,MATCH(CV$6,$7:$7,)-1,1,1))</f>
        <v>0</v>
      </c>
      <c r="CW165">
        <f ca="1">SUM(OFFSET($B165,-($B165-1),MATCH(CW$6,$7:$7,)-1,1,1):OFFSET($B165,0,MATCH(CW$6,$7:$7,)-1,1,1))</f>
        <v>10870</v>
      </c>
      <c r="CX165">
        <f ca="1">SUM(OFFSET($B165,-($B165-1),MATCH(CX$6,$7:$7,)-1,1,1):OFFSET($B165,0,MATCH(CX$6,$7:$7,)-1,1,1))</f>
        <v>353826</v>
      </c>
    </row>
    <row r="166" spans="2:102">
      <c r="B166" s="38">
        <v>10</v>
      </c>
      <c r="C166" s="37">
        <v>43466</v>
      </c>
      <c r="D166" s="153">
        <f>'[3]Data Summary'!$E41</f>
        <v>85035</v>
      </c>
      <c r="E166" s="154">
        <f>'[3]Data Summary'!$I41</f>
        <v>598</v>
      </c>
      <c r="F166" s="154">
        <f>'[3]Data Summary'!$M41</f>
        <v>105982</v>
      </c>
      <c r="G166" s="155">
        <f t="shared" ref="G166:I168" si="142">SUM(D155:D166)</f>
        <v>923343</v>
      </c>
      <c r="H166" s="155">
        <f t="shared" si="142"/>
        <v>6346</v>
      </c>
      <c r="I166" s="155">
        <f t="shared" si="142"/>
        <v>1128292</v>
      </c>
      <c r="J166" s="155">
        <f ca="1">SUM(OFFSET($B166,-($B166-1),MATCH(J$6,$7:$7,)-1,1,1):OFFSET($B166,0,MATCH(J$6,$7:$7,)-1,1,1))</f>
        <v>5372</v>
      </c>
      <c r="K166" s="155">
        <f ca="1">SUM(OFFSET($B166,-($B166-1),MATCH(K$6,$7:$7,)-1,1,1):OFFSET($B166,0,MATCH(K$6,$7:$7,)-1,1,1))</f>
        <v>954592</v>
      </c>
      <c r="L166" s="155">
        <f ca="1">SUM(OFFSET($B166,-($B166-1),MATCH(L$6,$7:$7,)-1,1,1):OFFSET($B166,0,MATCH(L$6,$7:$7,)-1,1,1))</f>
        <v>9107735</v>
      </c>
      <c r="M166" s="31">
        <f>'[3]Data Summary'!$C41</f>
        <v>398615</v>
      </c>
      <c r="N166" s="41">
        <f>'[3]Data Summary'!$G41</f>
        <v>5848</v>
      </c>
      <c r="O166" s="41">
        <f>'[3]Data Summary'!$K41</f>
        <v>483864</v>
      </c>
      <c r="P166">
        <f t="shared" ref="P166:R168" si="143">SUM(M155:M166)</f>
        <v>5436934</v>
      </c>
      <c r="Q166">
        <f t="shared" si="143"/>
        <v>76994</v>
      </c>
      <c r="R166">
        <f t="shared" si="143"/>
        <v>6645052</v>
      </c>
      <c r="S166">
        <f ca="1">SUM(OFFSET($B166,-($B166-1),MATCH(S$6,$7:$7,)-1,1,1):OFFSET($B166,0,MATCH(S$6,$7:$7,)-1,1,1))</f>
        <v>64217</v>
      </c>
      <c r="T166">
        <f ca="1">SUM(OFFSET($B166,-($B166-1),MATCH(T$6,$7:$7,)-1,1,1):OFFSET($B166,0,MATCH(T$6,$7:$7,)-1,1,1))</f>
        <v>5567818</v>
      </c>
      <c r="U166">
        <f ca="1">SUM(OFFSET($B166,-($B166-1),MATCH(U$6,$7:$7,)-1,1,1):OFFSET($B166,0,MATCH(U$6,$7:$7,)-1,1,1))</f>
        <v>53591005</v>
      </c>
      <c r="V166" s="31">
        <f>'[3]Tab K Summary'!$B85</f>
        <v>1045</v>
      </c>
      <c r="W166" s="41">
        <f>'[3]Tab K Summary'!$D85</f>
        <v>13182</v>
      </c>
      <c r="X166" s="41">
        <f>'[3]Tab K Summary'!$F85</f>
        <v>3396</v>
      </c>
      <c r="Y166" s="41">
        <f>'[3]Tab K Summary'!$H85</f>
        <v>23363</v>
      </c>
      <c r="Z166" s="41">
        <f>'[3]Tab K Summary'!$J85</f>
        <v>638</v>
      </c>
      <c r="AA166" s="41">
        <f>'[3]Tab K Summary'!$L85</f>
        <v>175</v>
      </c>
      <c r="AB166" s="41">
        <f>'[3]Tab K Summary'!$N85</f>
        <v>1277</v>
      </c>
      <c r="AC166" s="41">
        <f>'[3]Tab K Summary'!$P85</f>
        <v>0</v>
      </c>
      <c r="AD166" s="41">
        <f>'[3]Tab K Summary'!$R85</f>
        <v>0</v>
      </c>
      <c r="AE166" s="41">
        <f>'[3]Tab K Summary'!$T85</f>
        <v>0</v>
      </c>
      <c r="AF166" s="41">
        <f t="shared" si="136"/>
        <v>1045</v>
      </c>
      <c r="AG166" s="41">
        <f>'[3]Tab K Summary'!$X85</f>
        <v>0</v>
      </c>
      <c r="AH166" s="41">
        <f>'[3]Tab K Summary'!$Z85</f>
        <v>0</v>
      </c>
      <c r="AI166" s="41">
        <f t="shared" si="137"/>
        <v>3396</v>
      </c>
      <c r="AJ166" s="41">
        <f t="shared" si="138"/>
        <v>1277</v>
      </c>
      <c r="AK166" s="41">
        <f>'[3]Tab K Summary'!$AF85</f>
        <v>0</v>
      </c>
      <c r="AL166" s="41">
        <f>'[3]Tab K Summary'!$AH85</f>
        <v>0</v>
      </c>
      <c r="AM166" s="41">
        <f>'[3]Tab K Summary'!$AJ85</f>
        <v>0</v>
      </c>
      <c r="AN166" s="41">
        <f>'[3]Tab K Summary'!$AL85</f>
        <v>0</v>
      </c>
      <c r="AO166" s="41">
        <f>'[3]Tab K Summary'!$AN85</f>
        <v>0</v>
      </c>
      <c r="AP166" s="41">
        <f>'[3]Tab K Summary'!$AP85</f>
        <v>0</v>
      </c>
      <c r="AQ166" s="41">
        <f>'[3]Tab K Summary'!$AR85</f>
        <v>0</v>
      </c>
      <c r="AR166" s="2">
        <f t="shared" ref="AR166:BM166" si="144">SUM(V155:V166)</f>
        <v>16710</v>
      </c>
      <c r="AS166" s="2">
        <f t="shared" si="144"/>
        <v>155376</v>
      </c>
      <c r="AT166" s="2">
        <f t="shared" si="144"/>
        <v>23347</v>
      </c>
      <c r="AU166" s="2">
        <f t="shared" si="144"/>
        <v>244923</v>
      </c>
      <c r="AV166" s="2">
        <f t="shared" si="144"/>
        <v>10509</v>
      </c>
      <c r="AW166" s="2">
        <f t="shared" si="144"/>
        <v>1750</v>
      </c>
      <c r="AX166" s="2">
        <f t="shared" si="144"/>
        <v>11463</v>
      </c>
      <c r="AY166" s="2">
        <f t="shared" si="144"/>
        <v>7931</v>
      </c>
      <c r="AZ166" s="2">
        <f t="shared" si="144"/>
        <v>3453</v>
      </c>
      <c r="BA166" s="2">
        <f t="shared" si="144"/>
        <v>1296</v>
      </c>
      <c r="BB166" s="2">
        <f t="shared" si="144"/>
        <v>17310</v>
      </c>
      <c r="BC166" s="2">
        <f t="shared" si="144"/>
        <v>14844</v>
      </c>
      <c r="BD166" s="2">
        <f t="shared" si="144"/>
        <v>1416</v>
      </c>
      <c r="BE166" s="2">
        <f t="shared" si="144"/>
        <v>25694</v>
      </c>
      <c r="BF166" s="2">
        <f t="shared" si="144"/>
        <v>11397</v>
      </c>
      <c r="BG166" s="2">
        <f t="shared" si="144"/>
        <v>297</v>
      </c>
      <c r="BH166" s="2">
        <f t="shared" si="144"/>
        <v>0</v>
      </c>
      <c r="BI166" s="2">
        <f t="shared" si="144"/>
        <v>8122</v>
      </c>
      <c r="BJ166" s="2">
        <f t="shared" si="144"/>
        <v>531</v>
      </c>
      <c r="BK166" s="2">
        <f t="shared" si="144"/>
        <v>1753</v>
      </c>
      <c r="BL166" s="2">
        <f t="shared" si="144"/>
        <v>297354</v>
      </c>
      <c r="BM166" s="2">
        <f t="shared" si="144"/>
        <v>0</v>
      </c>
      <c r="BN166">
        <f ca="1">SUM(OFFSET($B166,-($B166-1),MATCH(BN$6,$7:$7,)-1,1,1):OFFSET($B166,0,MATCH(BN$6,$7:$7,)-1,1,1))</f>
        <v>125821</v>
      </c>
      <c r="BO166">
        <f ca="1">SUM(OFFSET($B166,-($B166-1),MATCH(BO$6,$7:$7,)-1,1,1):OFFSET($B166,0,MATCH(BO$6,$7:$7,)-1,1,1))</f>
        <v>17450</v>
      </c>
      <c r="BP166">
        <f ca="1">SUM(OFFSET($B166,-($B166-1),MATCH(BP$6,$7:$7,)-1,1,1):OFFSET($B166,0,MATCH(BP$6,$7:$7,)-1,1,1))</f>
        <v>215507</v>
      </c>
      <c r="BQ166">
        <f ca="1">SUM(OFFSET($B166,-($B166-1),MATCH(BQ$6,$7:$7,)-1,1,1):OFFSET($B166,0,MATCH(BQ$6,$7:$7,)-1,1,1))</f>
        <v>7891</v>
      </c>
      <c r="BR166">
        <f ca="1">SUM(OFFSET($B166,-($B166-1),MATCH(BR$6,$7:$7,)-1,1,1):OFFSET($B166,0,MATCH(BR$6,$7:$7,)-1,1,1))</f>
        <v>1556</v>
      </c>
      <c r="BS166">
        <f ca="1">SUM(OFFSET($B166,-($B166-1),MATCH(BS$6,$7:$7,)-1,1,1):OFFSET($B166,0,MATCH(BS$6,$7:$7,)-1,1,1))</f>
        <v>9128</v>
      </c>
      <c r="BT166">
        <f ca="1">SUM(OFFSET($B166,-($B166-1),MATCH(BT$6,$7:$7,)-1,1,1):OFFSET($B166,0,MATCH(BT$6,$7:$7,)-1,1,1))</f>
        <v>5761</v>
      </c>
      <c r="BU166">
        <f ca="1">SUM(OFFSET($B166,-($B166-1),MATCH(BU$6,$7:$7,)-1,1,1):OFFSET($B166,0,MATCH(BU$6,$7:$7,)-1,1,1))</f>
        <v>2400</v>
      </c>
      <c r="BV166">
        <f ca="1">SUM(OFFSET($B166,-($B166-1),MATCH(BV$6,$7:$7,)-1,1,1):OFFSET($B166,0,MATCH(BV$6,$7:$7,)-1,1,1))</f>
        <v>861</v>
      </c>
      <c r="BW166">
        <f ca="1">SUM(OFFSET($B166,-($B166-1),MATCH(BW$6,$7:$7,)-1,1,1):OFFSET($B166,0,MATCH(BW$6,$7:$7,)-1,1,1))</f>
        <v>13652</v>
      </c>
      <c r="BX166">
        <f ca="1">SUM(OFFSET($B166,-($B166-1),MATCH(BX$6,$7:$7,)-1,1,1):OFFSET($B166,0,MATCH(BX$6,$7:$7,)-1,1,1))</f>
        <v>8480</v>
      </c>
      <c r="BY166">
        <f ca="1">SUM(OFFSET($B166,-($B166-1),MATCH(BY$6,$7:$7,)-1,1,1):OFFSET($B166,0,MATCH(BY$6,$7:$7,)-1,1,1))</f>
        <v>775</v>
      </c>
      <c r="BZ166">
        <f ca="1">SUM(OFFSET($B166,-($B166-1),MATCH(BZ$6,$7:$7,)-1,1,1):OFFSET($B166,0,MATCH(BZ$6,$7:$7,)-1,1,1))</f>
        <v>18689</v>
      </c>
      <c r="CA166">
        <f ca="1">SUM(OFFSET($B166,-($B166-1),MATCH(CA$6,$7:$7,)-1,1,1):OFFSET($B166,0,MATCH(CA$6,$7:$7,)-1,1,1))</f>
        <v>9079</v>
      </c>
      <c r="CB166">
        <f ca="1">SUM(OFFSET($B166,-($B166-1),MATCH(CB$6,$7:$7,)-1,1,1):OFFSET($B166,0,MATCH(CB$6,$7:$7,)-1,1,1))</f>
        <v>183</v>
      </c>
      <c r="CC166">
        <f ca="1">SUM(OFFSET($B166,-($B166-1),MATCH(CC$6,$7:$7,)-1,1,1):OFFSET($B166,0,MATCH(CC$6,$7:$7,)-1,1,1))</f>
        <v>0</v>
      </c>
      <c r="CD166">
        <f ca="1">SUM(OFFSET($B166,-($B166-1),MATCH(CD$6,$7:$7,)-1,1,1):OFFSET($B166,0,MATCH(CD$6,$7:$7,)-1,1,1))</f>
        <v>5653</v>
      </c>
      <c r="CE166">
        <f ca="1">SUM(OFFSET($B166,-($B166-1),MATCH(CE$6,$7:$7,)-1,1,1):OFFSET($B166,0,MATCH(CE$6,$7:$7,)-1,1,1))</f>
        <v>398</v>
      </c>
      <c r="CF166">
        <f ca="1">SUM(OFFSET($B166,-($B166-1),MATCH(CF$6,$7:$7,)-1,1,1):OFFSET($B166,0,MATCH(CF$6,$7:$7,)-1,1,1))</f>
        <v>1301</v>
      </c>
      <c r="CG166">
        <f ca="1">SUM(OFFSET($B166,-($B166-1),MATCH(CG$6,$7:$7,)-1,1,1):OFFSET($B166,0,MATCH(CG$6,$7:$7,)-1,1,1))</f>
        <v>238032</v>
      </c>
      <c r="CH166">
        <f ca="1">SUM(OFFSET($B166,-($B166-1),MATCH(CH$6,$7:$7,)-1,1,1):OFFSET($B166,0,MATCH(CH$6,$7:$7,)-1,1,1))</f>
        <v>0</v>
      </c>
      <c r="CI166">
        <f ca="1">SUM(OFFSET($B166,-($B166-1),MATCH(CI$6,$7:$7,)-1,1,1):OFFSET($B166,0,MATCH(CI$6,$7:$7,)-1,1,1))</f>
        <v>154466</v>
      </c>
      <c r="CJ166" s="41">
        <f>'[3]Tab L Summary'!$B85</f>
        <v>1864</v>
      </c>
      <c r="CK166">
        <f>'[3]Tab L Summary'!$D85</f>
        <v>5838</v>
      </c>
      <c r="CL166" s="41">
        <f>'[3]Tab L Summary'!$F85</f>
        <v>9500</v>
      </c>
      <c r="CM166">
        <f>'[3]Tab L Summary'!$H85</f>
        <v>0</v>
      </c>
      <c r="CN166" s="41">
        <f>'[3]Tab L Summary'!$J85</f>
        <v>1930</v>
      </c>
      <c r="CO166" s="2">
        <f t="shared" ref="CO166:CS168" si="145">SUM(CJ155:CJ166)</f>
        <v>40180</v>
      </c>
      <c r="CP166" s="2">
        <f t="shared" si="145"/>
        <v>54212</v>
      </c>
      <c r="CQ166" s="2">
        <f t="shared" si="145"/>
        <v>104459</v>
      </c>
      <c r="CR166" s="2" t="e">
        <f t="shared" si="145"/>
        <v>#N/A</v>
      </c>
      <c r="CS166" s="2">
        <f t="shared" si="145"/>
        <v>15728</v>
      </c>
      <c r="CT166">
        <f ca="1">SUM(OFFSET($B166,-($B166-1),MATCH(CT$6,$7:$7,)-1,1,1):OFFSET($B166,0,MATCH(CT$6,$7:$7,)-1,1,1))</f>
        <v>41764</v>
      </c>
      <c r="CU166">
        <f ca="1">SUM(OFFSET($B166,-($B166-1),MATCH(CU$6,$7:$7,)-1,1,1):OFFSET($B166,0,MATCH(CU$6,$7:$7,)-1,1,1))</f>
        <v>83819</v>
      </c>
      <c r="CV166">
        <f ca="1">SUM(OFFSET($B166,-($B166-1),MATCH(CV$6,$7:$7,)-1,1,1):OFFSET($B166,0,MATCH(CV$6,$7:$7,)-1,1,1))</f>
        <v>0</v>
      </c>
      <c r="CW166">
        <f ca="1">SUM(OFFSET($B166,-($B166-1),MATCH(CW$6,$7:$7,)-1,1,1):OFFSET($B166,0,MATCH(CW$6,$7:$7,)-1,1,1))</f>
        <v>12800</v>
      </c>
      <c r="CX166">
        <f ca="1">SUM(OFFSET($B166,-($B166-1),MATCH(CX$6,$7:$7,)-1,1,1):OFFSET($B166,0,MATCH(CX$6,$7:$7,)-1,1,1))</f>
        <v>394006</v>
      </c>
    </row>
    <row r="167" spans="2:102">
      <c r="B167" s="38">
        <v>11</v>
      </c>
      <c r="C167" s="37">
        <v>43497</v>
      </c>
      <c r="D167" s="153">
        <f>'[3]Data Summary'!$E42</f>
        <v>73292</v>
      </c>
      <c r="E167" s="154">
        <f>'[3]Data Summary'!$I42</f>
        <v>510</v>
      </c>
      <c r="F167" s="154">
        <f>'[3]Data Summary'!$M42</f>
        <v>90820</v>
      </c>
      <c r="G167" s="155">
        <f t="shared" si="142"/>
        <v>928692</v>
      </c>
      <c r="H167" s="155">
        <f t="shared" si="142"/>
        <v>6400</v>
      </c>
      <c r="I167" s="155">
        <f t="shared" si="142"/>
        <v>1137408</v>
      </c>
      <c r="J167" s="155">
        <f ca="1">SUM(OFFSET($B167,-($B167-1),MATCH(J$6,$7:$7,)-1,1,1):OFFSET($B167,0,MATCH(J$6,$7:$7,)-1,1,1))</f>
        <v>5882</v>
      </c>
      <c r="K167" s="155">
        <f ca="1">SUM(OFFSET($B167,-($B167-1),MATCH(K$6,$7:$7,)-1,1,1):OFFSET($B167,0,MATCH(K$6,$7:$7,)-1,1,1))</f>
        <v>1045412</v>
      </c>
      <c r="L167" s="155">
        <f ca="1">SUM(OFFSET($B167,-($B167-1),MATCH(L$6,$7:$7,)-1,1,1):OFFSET($B167,0,MATCH(L$6,$7:$7,)-1,1,1))</f>
        <v>10036427</v>
      </c>
      <c r="M167" s="31">
        <f>'[3]Data Summary'!$C42</f>
        <v>442469</v>
      </c>
      <c r="N167" s="41">
        <f>'[3]Data Summary'!$G42</f>
        <v>6284</v>
      </c>
      <c r="O167" s="41">
        <f>'[3]Data Summary'!$K42</f>
        <v>532740</v>
      </c>
      <c r="P167">
        <f t="shared" si="143"/>
        <v>5465273</v>
      </c>
      <c r="Q167">
        <f t="shared" si="143"/>
        <v>77361</v>
      </c>
      <c r="R167">
        <f t="shared" si="143"/>
        <v>6679520</v>
      </c>
      <c r="S167">
        <f ca="1">SUM(OFFSET($B167,-($B167-1),MATCH(S$6,$7:$7,)-1,1,1):OFFSET($B167,0,MATCH(S$6,$7:$7,)-1,1,1))</f>
        <v>70501</v>
      </c>
      <c r="T167">
        <f ca="1">SUM(OFFSET($B167,-($B167-1),MATCH(T$6,$7:$7,)-1,1,1):OFFSET($B167,0,MATCH(T$6,$7:$7,)-1,1,1))</f>
        <v>6100558</v>
      </c>
      <c r="U167">
        <f ca="1">SUM(OFFSET($B167,-($B167-1),MATCH(U$6,$7:$7,)-1,1,1):OFFSET($B167,0,MATCH(U$6,$7:$7,)-1,1,1))</f>
        <v>59056278</v>
      </c>
      <c r="V167" s="31">
        <f>'[3]Tab K Summary'!$B86</f>
        <v>1739</v>
      </c>
      <c r="W167" s="41">
        <f>'[3]Tab K Summary'!$D86</f>
        <v>13875</v>
      </c>
      <c r="X167" s="41">
        <f>'[3]Tab K Summary'!$F86</f>
        <v>4030</v>
      </c>
      <c r="Y167" s="41">
        <f>'[3]Tab K Summary'!$H86</f>
        <v>15925</v>
      </c>
      <c r="Z167" s="41">
        <f>'[3]Tab K Summary'!$J86</f>
        <v>626</v>
      </c>
      <c r="AA167" s="41">
        <f>'[3]Tab K Summary'!$L86</f>
        <v>229</v>
      </c>
      <c r="AB167" s="41">
        <f>'[3]Tab K Summary'!$N86</f>
        <v>1652</v>
      </c>
      <c r="AC167" s="41">
        <f>'[3]Tab K Summary'!$P86</f>
        <v>0</v>
      </c>
      <c r="AD167" s="41">
        <f>'[3]Tab K Summary'!$R86</f>
        <v>0</v>
      </c>
      <c r="AE167" s="41">
        <f>'[3]Tab K Summary'!$T86</f>
        <v>0</v>
      </c>
      <c r="AF167" s="41">
        <f t="shared" si="136"/>
        <v>1739</v>
      </c>
      <c r="AG167" s="41">
        <f>'[3]Tab K Summary'!$X86</f>
        <v>0</v>
      </c>
      <c r="AH167" s="41">
        <f>'[3]Tab K Summary'!$Z86</f>
        <v>0</v>
      </c>
      <c r="AI167" s="41">
        <f t="shared" si="137"/>
        <v>4030</v>
      </c>
      <c r="AJ167" s="41">
        <f t="shared" si="138"/>
        <v>1652</v>
      </c>
      <c r="AK167" s="41">
        <f>'[3]Tab K Summary'!$AF86</f>
        <v>0</v>
      </c>
      <c r="AL167" s="41">
        <f>'[3]Tab K Summary'!$AH86</f>
        <v>0</v>
      </c>
      <c r="AM167" s="41">
        <f>'[3]Tab K Summary'!$AJ86</f>
        <v>0</v>
      </c>
      <c r="AN167" s="41">
        <f>'[3]Tab K Summary'!$AL86</f>
        <v>0</v>
      </c>
      <c r="AO167" s="41">
        <f>'[3]Tab K Summary'!$AN86</f>
        <v>0</v>
      </c>
      <c r="AP167" s="41">
        <f>'[3]Tab K Summary'!$AP86</f>
        <v>0</v>
      </c>
      <c r="AQ167" s="41">
        <f>'[3]Tab K Summary'!$AR86</f>
        <v>0</v>
      </c>
      <c r="AR167" s="2">
        <f t="shared" ref="AR167:BM170" si="146">SUM(V156:V167)</f>
        <v>16985</v>
      </c>
      <c r="AS167" s="2">
        <f t="shared" si="146"/>
        <v>155813</v>
      </c>
      <c r="AT167" s="2">
        <f t="shared" si="146"/>
        <v>24088</v>
      </c>
      <c r="AU167" s="2">
        <f t="shared" si="146"/>
        <v>247418</v>
      </c>
      <c r="AV167" s="2">
        <f t="shared" si="146"/>
        <v>9686</v>
      </c>
      <c r="AW167" s="2">
        <f t="shared" si="146"/>
        <v>1852</v>
      </c>
      <c r="AX167" s="2">
        <f t="shared" si="146"/>
        <v>11901</v>
      </c>
      <c r="AY167" s="2">
        <f t="shared" si="146"/>
        <v>7112</v>
      </c>
      <c r="AZ167" s="2">
        <f t="shared" si="146"/>
        <v>2876</v>
      </c>
      <c r="BA167" s="2">
        <f t="shared" si="146"/>
        <v>1094</v>
      </c>
      <c r="BB167" s="2">
        <f t="shared" si="146"/>
        <v>17451</v>
      </c>
      <c r="BC167" s="2">
        <f t="shared" si="146"/>
        <v>11264</v>
      </c>
      <c r="BD167" s="2">
        <f t="shared" si="146"/>
        <v>1043</v>
      </c>
      <c r="BE167" s="2">
        <f t="shared" si="146"/>
        <v>25771</v>
      </c>
      <c r="BF167" s="2">
        <f t="shared" si="146"/>
        <v>11852</v>
      </c>
      <c r="BG167" s="2">
        <f t="shared" si="146"/>
        <v>231</v>
      </c>
      <c r="BH167" s="2">
        <f t="shared" si="146"/>
        <v>0</v>
      </c>
      <c r="BI167" s="2">
        <f t="shared" si="146"/>
        <v>6856</v>
      </c>
      <c r="BJ167" s="2">
        <f t="shared" si="146"/>
        <v>454</v>
      </c>
      <c r="BK167" s="2">
        <f t="shared" si="146"/>
        <v>1537</v>
      </c>
      <c r="BL167" s="2">
        <f t="shared" si="146"/>
        <v>270270</v>
      </c>
      <c r="BM167" s="2">
        <f t="shared" si="146"/>
        <v>0</v>
      </c>
      <c r="BN167">
        <f ca="1">SUM(OFFSET($B167,-($B167-1),MATCH(BN$6,$7:$7,)-1,1,1):OFFSET($B167,0,MATCH(BN$6,$7:$7,)-1,1,1))</f>
        <v>139696</v>
      </c>
      <c r="BO167">
        <f ca="1">SUM(OFFSET($B167,-($B167-1),MATCH(BO$6,$7:$7,)-1,1,1):OFFSET($B167,0,MATCH(BO$6,$7:$7,)-1,1,1))</f>
        <v>21480</v>
      </c>
      <c r="BP167">
        <f ca="1">SUM(OFFSET($B167,-($B167-1),MATCH(BP$6,$7:$7,)-1,1,1):OFFSET($B167,0,MATCH(BP$6,$7:$7,)-1,1,1))</f>
        <v>231432</v>
      </c>
      <c r="BQ167">
        <f ca="1">SUM(OFFSET($B167,-($B167-1),MATCH(BQ$6,$7:$7,)-1,1,1):OFFSET($B167,0,MATCH(BQ$6,$7:$7,)-1,1,1))</f>
        <v>8517</v>
      </c>
      <c r="BR167">
        <f ca="1">SUM(OFFSET($B167,-($B167-1),MATCH(BR$6,$7:$7,)-1,1,1):OFFSET($B167,0,MATCH(BR$6,$7:$7,)-1,1,1))</f>
        <v>1785</v>
      </c>
      <c r="BS167">
        <f ca="1">SUM(OFFSET($B167,-($B167-1),MATCH(BS$6,$7:$7,)-1,1,1):OFFSET($B167,0,MATCH(BS$6,$7:$7,)-1,1,1))</f>
        <v>10780</v>
      </c>
      <c r="BT167">
        <f ca="1">SUM(OFFSET($B167,-($B167-1),MATCH(BT$6,$7:$7,)-1,1,1):OFFSET($B167,0,MATCH(BT$6,$7:$7,)-1,1,1))</f>
        <v>5761</v>
      </c>
      <c r="BU167">
        <f ca="1">SUM(OFFSET($B167,-($B167-1),MATCH(BU$6,$7:$7,)-1,1,1):OFFSET($B167,0,MATCH(BU$6,$7:$7,)-1,1,1))</f>
        <v>2400</v>
      </c>
      <c r="BV167">
        <f ca="1">SUM(OFFSET($B167,-($B167-1),MATCH(BV$6,$7:$7,)-1,1,1):OFFSET($B167,0,MATCH(BV$6,$7:$7,)-1,1,1))</f>
        <v>861</v>
      </c>
      <c r="BW167">
        <f ca="1">SUM(OFFSET($B167,-($B167-1),MATCH(BW$6,$7:$7,)-1,1,1):OFFSET($B167,0,MATCH(BW$6,$7:$7,)-1,1,1))</f>
        <v>15391</v>
      </c>
      <c r="BX167">
        <f ca="1">SUM(OFFSET($B167,-($B167-1),MATCH(BX$6,$7:$7,)-1,1,1):OFFSET($B167,0,MATCH(BX$6,$7:$7,)-1,1,1))</f>
        <v>8480</v>
      </c>
      <c r="BY167">
        <f ca="1">SUM(OFFSET($B167,-($B167-1),MATCH(BY$6,$7:$7,)-1,1,1):OFFSET($B167,0,MATCH(BY$6,$7:$7,)-1,1,1))</f>
        <v>775</v>
      </c>
      <c r="BZ167">
        <f ca="1">SUM(OFFSET($B167,-($B167-1),MATCH(BZ$6,$7:$7,)-1,1,1):OFFSET($B167,0,MATCH(BZ$6,$7:$7,)-1,1,1))</f>
        <v>22719</v>
      </c>
      <c r="CA167">
        <f ca="1">SUM(OFFSET($B167,-($B167-1),MATCH(CA$6,$7:$7,)-1,1,1):OFFSET($B167,0,MATCH(CA$6,$7:$7,)-1,1,1))</f>
        <v>10731</v>
      </c>
      <c r="CB167">
        <f ca="1">SUM(OFFSET($B167,-($B167-1),MATCH(CB$6,$7:$7,)-1,1,1):OFFSET($B167,0,MATCH(CB$6,$7:$7,)-1,1,1))</f>
        <v>183</v>
      </c>
      <c r="CC167">
        <f ca="1">SUM(OFFSET($B167,-($B167-1),MATCH(CC$6,$7:$7,)-1,1,1):OFFSET($B167,0,MATCH(CC$6,$7:$7,)-1,1,1))</f>
        <v>0</v>
      </c>
      <c r="CD167">
        <f ca="1">SUM(OFFSET($B167,-($B167-1),MATCH(CD$6,$7:$7,)-1,1,1):OFFSET($B167,0,MATCH(CD$6,$7:$7,)-1,1,1))</f>
        <v>5653</v>
      </c>
      <c r="CE167">
        <f ca="1">SUM(OFFSET($B167,-($B167-1),MATCH(CE$6,$7:$7,)-1,1,1):OFFSET($B167,0,MATCH(CE$6,$7:$7,)-1,1,1))</f>
        <v>398</v>
      </c>
      <c r="CF167">
        <f ca="1">SUM(OFFSET($B167,-($B167-1),MATCH(CF$6,$7:$7,)-1,1,1):OFFSET($B167,0,MATCH(CF$6,$7:$7,)-1,1,1))</f>
        <v>1301</v>
      </c>
      <c r="CG167">
        <f ca="1">SUM(OFFSET($B167,-($B167-1),MATCH(CG$6,$7:$7,)-1,1,1):OFFSET($B167,0,MATCH(CG$6,$7:$7,)-1,1,1))</f>
        <v>238032</v>
      </c>
      <c r="CH167">
        <f ca="1">SUM(OFFSET($B167,-($B167-1),MATCH(CH$6,$7:$7,)-1,1,1):OFFSET($B167,0,MATCH(CH$6,$7:$7,)-1,1,1))</f>
        <v>0</v>
      </c>
      <c r="CI167">
        <f ca="1">SUM(OFFSET($B167,-($B167-1),MATCH(CI$6,$7:$7,)-1,1,1):OFFSET($B167,0,MATCH(CI$6,$7:$7,)-1,1,1))</f>
        <v>171451</v>
      </c>
      <c r="CJ167" s="41">
        <f>'[3]Tab L Summary'!$B86</f>
        <v>3567</v>
      </c>
      <c r="CK167">
        <f>'[3]Tab L Summary'!$D86</f>
        <v>6035</v>
      </c>
      <c r="CL167" s="41">
        <f>'[3]Tab L Summary'!$F86</f>
        <v>9755</v>
      </c>
      <c r="CM167">
        <f>'[3]Tab L Summary'!$H86</f>
        <v>0</v>
      </c>
      <c r="CN167" s="41">
        <f>'[3]Tab L Summary'!$J86</f>
        <v>2328</v>
      </c>
      <c r="CO167" s="2">
        <f t="shared" si="145"/>
        <v>40435</v>
      </c>
      <c r="CP167" s="2">
        <f t="shared" si="145"/>
        <v>54087</v>
      </c>
      <c r="CQ167" s="2">
        <f t="shared" si="145"/>
        <v>104694</v>
      </c>
      <c r="CR167" s="2" t="e">
        <f t="shared" si="145"/>
        <v>#N/A</v>
      </c>
      <c r="CS167" s="2">
        <f t="shared" si="145"/>
        <v>16616</v>
      </c>
      <c r="CT167">
        <f ca="1">SUM(OFFSET($B167,-($B167-1),MATCH(CT$6,$7:$7,)-1,1,1):OFFSET($B167,0,MATCH(CT$6,$7:$7,)-1,1,1))</f>
        <v>47799</v>
      </c>
      <c r="CU167">
        <f ca="1">SUM(OFFSET($B167,-($B167-1),MATCH(CU$6,$7:$7,)-1,1,1):OFFSET($B167,0,MATCH(CU$6,$7:$7,)-1,1,1))</f>
        <v>93574</v>
      </c>
      <c r="CV167">
        <f ca="1">SUM(OFFSET($B167,-($B167-1),MATCH(CV$6,$7:$7,)-1,1,1):OFFSET($B167,0,MATCH(CV$6,$7:$7,)-1,1,1))</f>
        <v>0</v>
      </c>
      <c r="CW167">
        <f ca="1">SUM(OFFSET($B167,-($B167-1),MATCH(CW$6,$7:$7,)-1,1,1):OFFSET($B167,0,MATCH(CW$6,$7:$7,)-1,1,1))</f>
        <v>15128</v>
      </c>
      <c r="CX167">
        <f ca="1">SUM(OFFSET($B167,-($B167-1),MATCH(CX$6,$7:$7,)-1,1,1):OFFSET($B167,0,MATCH(CX$6,$7:$7,)-1,1,1))</f>
        <v>434441</v>
      </c>
    </row>
    <row r="168" spans="2:102">
      <c r="B168" s="38">
        <v>12</v>
      </c>
      <c r="C168" s="37">
        <v>43525</v>
      </c>
      <c r="D168" s="153">
        <f>'[3]Data Summary'!$E43</f>
        <v>80353</v>
      </c>
      <c r="E168" s="154">
        <f>'[3]Data Summary'!$I43</f>
        <v>567</v>
      </c>
      <c r="F168" s="154">
        <f>'[3]Data Summary'!$M43</f>
        <v>100860</v>
      </c>
      <c r="G168" s="155">
        <f t="shared" si="142"/>
        <v>929457</v>
      </c>
      <c r="H168" s="155">
        <f t="shared" si="142"/>
        <v>6449</v>
      </c>
      <c r="I168" s="155">
        <f t="shared" si="142"/>
        <v>1146272</v>
      </c>
      <c r="J168" s="155">
        <f ca="1">SUM(OFFSET($B168,-($B168-1),MATCH(J$6,$7:$7,)-1,1,1):OFFSET($B168,0,MATCH(J$6,$7:$7,)-1,1,1))</f>
        <v>6449</v>
      </c>
      <c r="K168" s="155">
        <f ca="1">SUM(OFFSET($B168,-($B168-1),MATCH(K$6,$7:$7,)-1,1,1):OFFSET($B168,0,MATCH(K$6,$7:$7,)-1,1,1))</f>
        <v>1146272</v>
      </c>
      <c r="L168" s="155">
        <f ca="1">SUM(OFFSET($B168,-($B168-1),MATCH(L$6,$7:$7,)-1,1,1):OFFSET($B168,0,MATCH(L$6,$7:$7,)-1,1,1))</f>
        <v>10965884</v>
      </c>
      <c r="M168" s="31">
        <f>'[3]Data Summary'!$C43</f>
        <v>507164</v>
      </c>
      <c r="N168" s="41">
        <f>'[3]Data Summary'!$G43</f>
        <v>6989</v>
      </c>
      <c r="O168" s="41">
        <f>'[3]Data Summary'!$K43</f>
        <v>597732</v>
      </c>
      <c r="P168">
        <f t="shared" si="143"/>
        <v>5488264</v>
      </c>
      <c r="Q168">
        <f t="shared" si="143"/>
        <v>77490</v>
      </c>
      <c r="R168">
        <f t="shared" si="143"/>
        <v>6698290</v>
      </c>
      <c r="S168">
        <f ca="1">SUM(OFFSET($B168,-($B168-1),MATCH(S$6,$7:$7,)-1,1,1):OFFSET($B168,0,MATCH(S$6,$7:$7,)-1,1,1))</f>
        <v>77490</v>
      </c>
      <c r="T168">
        <f ca="1">SUM(OFFSET($B168,-($B168-1),MATCH(T$6,$7:$7,)-1,1,1):OFFSET($B168,0,MATCH(T$6,$7:$7,)-1,1,1))</f>
        <v>6698290</v>
      </c>
      <c r="U168">
        <f ca="1">SUM(OFFSET($B168,-($B168-1),MATCH(U$6,$7:$7,)-1,1,1):OFFSET($B168,0,MATCH(U$6,$7:$7,)-1,1,1))</f>
        <v>64544542</v>
      </c>
      <c r="V168" s="31">
        <f>'[3]Tab K Summary'!$B87</f>
        <v>1682</v>
      </c>
      <c r="W168" s="41">
        <f>'[3]Tab K Summary'!$D87</f>
        <v>14661</v>
      </c>
      <c r="X168" s="41">
        <f>'[3]Tab K Summary'!$F87</f>
        <v>2596</v>
      </c>
      <c r="Y168" s="41">
        <f>'[3]Tab K Summary'!$H87</f>
        <v>17729</v>
      </c>
      <c r="Z168" s="41">
        <f>'[3]Tab K Summary'!$J87</f>
        <v>672</v>
      </c>
      <c r="AA168" s="41">
        <f>'[3]Tab K Summary'!$L87</f>
        <v>153</v>
      </c>
      <c r="AB168" s="41">
        <f>'[3]Tab K Summary'!$N87</f>
        <v>1608</v>
      </c>
      <c r="AC168" s="41">
        <f>'[3]Tab K Summary'!$P87</f>
        <v>0</v>
      </c>
      <c r="AD168" s="41">
        <f>'[3]Tab K Summary'!$R87</f>
        <v>0</v>
      </c>
      <c r="AE168" s="41">
        <f>'[3]Tab K Summary'!$T87</f>
        <v>0</v>
      </c>
      <c r="AF168" s="41">
        <f t="shared" si="136"/>
        <v>1682</v>
      </c>
      <c r="AG168" s="41">
        <f>'[3]Tab K Summary'!$X87</f>
        <v>0</v>
      </c>
      <c r="AH168" s="41">
        <f>'[3]Tab K Summary'!$Z87</f>
        <v>0</v>
      </c>
      <c r="AI168" s="41">
        <f t="shared" si="137"/>
        <v>2596</v>
      </c>
      <c r="AJ168" s="41">
        <f t="shared" si="138"/>
        <v>1608</v>
      </c>
      <c r="AK168" s="41">
        <f>'[3]Tab K Summary'!$AF87</f>
        <v>0</v>
      </c>
      <c r="AL168" s="41">
        <f>'[3]Tab K Summary'!$AH87</f>
        <v>0</v>
      </c>
      <c r="AM168" s="41">
        <f>'[3]Tab K Summary'!$AJ87</f>
        <v>0</v>
      </c>
      <c r="AN168" s="41">
        <f>'[3]Tab K Summary'!$AL87</f>
        <v>0</v>
      </c>
      <c r="AO168" s="41">
        <f>'[3]Tab K Summary'!$AN87</f>
        <v>0</v>
      </c>
      <c r="AP168" s="41">
        <f>'[3]Tab K Summary'!$AP87</f>
        <v>0</v>
      </c>
      <c r="AQ168" s="41">
        <f>'[3]Tab K Summary'!$AR87</f>
        <v>0</v>
      </c>
      <c r="AR168" s="2">
        <f t="shared" si="146"/>
        <v>16660</v>
      </c>
      <c r="AS168" s="2">
        <f t="shared" si="146"/>
        <v>154357</v>
      </c>
      <c r="AT168" s="2">
        <f t="shared" si="146"/>
        <v>24076</v>
      </c>
      <c r="AU168" s="2">
        <f t="shared" si="146"/>
        <v>249161</v>
      </c>
      <c r="AV168" s="2">
        <f t="shared" si="146"/>
        <v>9189</v>
      </c>
      <c r="AW168" s="2">
        <f t="shared" si="146"/>
        <v>1938</v>
      </c>
      <c r="AX168" s="2">
        <f t="shared" si="146"/>
        <v>12388</v>
      </c>
      <c r="AY168" s="2">
        <f t="shared" si="146"/>
        <v>5761</v>
      </c>
      <c r="AZ168" s="2">
        <f t="shared" si="146"/>
        <v>2400</v>
      </c>
      <c r="BA168" s="2">
        <f t="shared" si="146"/>
        <v>861</v>
      </c>
      <c r="BB168" s="2">
        <f t="shared" si="146"/>
        <v>17073</v>
      </c>
      <c r="BC168" s="2">
        <f t="shared" si="146"/>
        <v>8480</v>
      </c>
      <c r="BD168" s="2">
        <f t="shared" si="146"/>
        <v>775</v>
      </c>
      <c r="BE168" s="2">
        <f t="shared" si="146"/>
        <v>25315</v>
      </c>
      <c r="BF168" s="2">
        <f t="shared" si="146"/>
        <v>12339</v>
      </c>
      <c r="BG168" s="2">
        <f t="shared" si="146"/>
        <v>183</v>
      </c>
      <c r="BH168" s="2">
        <f t="shared" si="146"/>
        <v>0</v>
      </c>
      <c r="BI168" s="2">
        <f t="shared" si="146"/>
        <v>5653</v>
      </c>
      <c r="BJ168" s="2">
        <f t="shared" si="146"/>
        <v>398</v>
      </c>
      <c r="BK168" s="2">
        <f t="shared" si="146"/>
        <v>1301</v>
      </c>
      <c r="BL168" s="2">
        <f t="shared" si="146"/>
        <v>238032</v>
      </c>
      <c r="BM168" s="2">
        <f t="shared" si="146"/>
        <v>0</v>
      </c>
      <c r="BN168">
        <f ca="1">SUM(OFFSET($B168,-($B168-1),MATCH(BN$6,$7:$7,)-1,1,1):OFFSET($B168,0,MATCH(BN$6,$7:$7,)-1,1,1))</f>
        <v>154357</v>
      </c>
      <c r="BO168">
        <f ca="1">SUM(OFFSET($B168,-($B168-1),MATCH(BO$6,$7:$7,)-1,1,1):OFFSET($B168,0,MATCH(BO$6,$7:$7,)-1,1,1))</f>
        <v>24076</v>
      </c>
      <c r="BP168">
        <f ca="1">SUM(OFFSET($B168,-($B168-1),MATCH(BP$6,$7:$7,)-1,1,1):OFFSET($B168,0,MATCH(BP$6,$7:$7,)-1,1,1))</f>
        <v>249161</v>
      </c>
      <c r="BQ168">
        <f ca="1">SUM(OFFSET($B168,-($B168-1),MATCH(BQ$6,$7:$7,)-1,1,1):OFFSET($B168,0,MATCH(BQ$6,$7:$7,)-1,1,1))</f>
        <v>9189</v>
      </c>
      <c r="BR168">
        <f ca="1">SUM(OFFSET($B168,-($B168-1),MATCH(BR$6,$7:$7,)-1,1,1):OFFSET($B168,0,MATCH(BR$6,$7:$7,)-1,1,1))</f>
        <v>1938</v>
      </c>
      <c r="BS168">
        <f ca="1">SUM(OFFSET($B168,-($B168-1),MATCH(BS$6,$7:$7,)-1,1,1):OFFSET($B168,0,MATCH(BS$6,$7:$7,)-1,1,1))</f>
        <v>12388</v>
      </c>
      <c r="BT168">
        <f ca="1">SUM(OFFSET($B168,-($B168-1),MATCH(BT$6,$7:$7,)-1,1,1):OFFSET($B168,0,MATCH(BT$6,$7:$7,)-1,1,1))</f>
        <v>5761</v>
      </c>
      <c r="BU168">
        <f ca="1">SUM(OFFSET($B168,-($B168-1),MATCH(BU$6,$7:$7,)-1,1,1):OFFSET($B168,0,MATCH(BU$6,$7:$7,)-1,1,1))</f>
        <v>2400</v>
      </c>
      <c r="BV168">
        <f ca="1">SUM(OFFSET($B168,-($B168-1),MATCH(BV$6,$7:$7,)-1,1,1):OFFSET($B168,0,MATCH(BV$6,$7:$7,)-1,1,1))</f>
        <v>861</v>
      </c>
      <c r="BW168">
        <f ca="1">SUM(OFFSET($B168,-($B168-1),MATCH(BW$6,$7:$7,)-1,1,1):OFFSET($B168,0,MATCH(BW$6,$7:$7,)-1,1,1))</f>
        <v>17073</v>
      </c>
      <c r="BX168">
        <f ca="1">SUM(OFFSET($B168,-($B168-1),MATCH(BX$6,$7:$7,)-1,1,1):OFFSET($B168,0,MATCH(BX$6,$7:$7,)-1,1,1))</f>
        <v>8480</v>
      </c>
      <c r="BY168">
        <f ca="1">SUM(OFFSET($B168,-($B168-1),MATCH(BY$6,$7:$7,)-1,1,1):OFFSET($B168,0,MATCH(BY$6,$7:$7,)-1,1,1))</f>
        <v>775</v>
      </c>
      <c r="BZ168">
        <f ca="1">SUM(OFFSET($B168,-($B168-1),MATCH(BZ$6,$7:$7,)-1,1,1):OFFSET($B168,0,MATCH(BZ$6,$7:$7,)-1,1,1))</f>
        <v>25315</v>
      </c>
      <c r="CA168">
        <f ca="1">SUM(OFFSET($B168,-($B168-1),MATCH(CA$6,$7:$7,)-1,1,1):OFFSET($B168,0,MATCH(CA$6,$7:$7,)-1,1,1))</f>
        <v>12339</v>
      </c>
      <c r="CB168">
        <f ca="1">SUM(OFFSET($B168,-($B168-1),MATCH(CB$6,$7:$7,)-1,1,1):OFFSET($B168,0,MATCH(CB$6,$7:$7,)-1,1,1))</f>
        <v>183</v>
      </c>
      <c r="CC168">
        <f ca="1">SUM(OFFSET($B168,-($B168-1),MATCH(CC$6,$7:$7,)-1,1,1):OFFSET($B168,0,MATCH(CC$6,$7:$7,)-1,1,1))</f>
        <v>0</v>
      </c>
      <c r="CD168">
        <f ca="1">SUM(OFFSET($B168,-($B168-1),MATCH(CD$6,$7:$7,)-1,1,1):OFFSET($B168,0,MATCH(CD$6,$7:$7,)-1,1,1))</f>
        <v>5653</v>
      </c>
      <c r="CE168">
        <f ca="1">SUM(OFFSET($B168,-($B168-1),MATCH(CE$6,$7:$7,)-1,1,1):OFFSET($B168,0,MATCH(CE$6,$7:$7,)-1,1,1))</f>
        <v>398</v>
      </c>
      <c r="CF168">
        <f ca="1">SUM(OFFSET($B168,-($B168-1),MATCH(CF$6,$7:$7,)-1,1,1):OFFSET($B168,0,MATCH(CF$6,$7:$7,)-1,1,1))</f>
        <v>1301</v>
      </c>
      <c r="CG168">
        <f ca="1">SUM(OFFSET($B168,-($B168-1),MATCH(CG$6,$7:$7,)-1,1,1):OFFSET($B168,0,MATCH(CG$6,$7:$7,)-1,1,1))</f>
        <v>238032</v>
      </c>
      <c r="CH168">
        <f ca="1">SUM(OFFSET($B168,-($B168-1),MATCH(CH$6,$7:$7,)-1,1,1):OFFSET($B168,0,MATCH(CH$6,$7:$7,)-1,1,1))</f>
        <v>0</v>
      </c>
      <c r="CI168">
        <f ca="1">SUM(OFFSET($B168,-($B168-1),MATCH(CI$6,$7:$7,)-1,1,1):OFFSET($B168,0,MATCH(CI$6,$7:$7,)-1,1,1))</f>
        <v>188111</v>
      </c>
      <c r="CJ168" s="41">
        <f>'[3]Tab L Summary'!$B87</f>
        <v>4360</v>
      </c>
      <c r="CK168">
        <f>'[3]Tab L Summary'!$D87</f>
        <v>5887</v>
      </c>
      <c r="CL168" s="41">
        <f>'[3]Tab L Summary'!$F87</f>
        <v>9144</v>
      </c>
      <c r="CM168">
        <f>'[3]Tab L Summary'!$H87</f>
        <v>0</v>
      </c>
      <c r="CN168" s="41">
        <f>'[3]Tab L Summary'!$J87</f>
        <v>1678</v>
      </c>
      <c r="CO168" s="2">
        <f t="shared" si="145"/>
        <v>40987</v>
      </c>
      <c r="CP168" s="2">
        <f t="shared" si="145"/>
        <v>53686</v>
      </c>
      <c r="CQ168" s="2">
        <f t="shared" si="145"/>
        <v>102718</v>
      </c>
      <c r="CR168" s="2">
        <f t="shared" si="145"/>
        <v>0</v>
      </c>
      <c r="CS168" s="2">
        <f t="shared" si="145"/>
        <v>16806</v>
      </c>
      <c r="CT168">
        <f ca="1">SUM(OFFSET($B168,-($B168-1),MATCH(CT$6,$7:$7,)-1,1,1):OFFSET($B168,0,MATCH(CT$6,$7:$7,)-1,1,1))</f>
        <v>53686</v>
      </c>
      <c r="CU168">
        <f ca="1">SUM(OFFSET($B168,-($B168-1),MATCH(CU$6,$7:$7,)-1,1,1):OFFSET($B168,0,MATCH(CU$6,$7:$7,)-1,1,1))</f>
        <v>102718</v>
      </c>
      <c r="CV168">
        <f ca="1">SUM(OFFSET($B168,-($B168-1),MATCH(CV$6,$7:$7,)-1,1,1):OFFSET($B168,0,MATCH(CV$6,$7:$7,)-1,1,1))</f>
        <v>0</v>
      </c>
      <c r="CW168">
        <f ca="1">SUM(OFFSET($B168,-($B168-1),MATCH(CW$6,$7:$7,)-1,1,1):OFFSET($B168,0,MATCH(CW$6,$7:$7,)-1,1,1))</f>
        <v>16806</v>
      </c>
      <c r="CX168">
        <f ca="1">SUM(OFFSET($B168,-($B168-1),MATCH(CX$6,$7:$7,)-1,1,1):OFFSET($B168,0,MATCH(CX$6,$7:$7,)-1,1,1))</f>
        <v>475428</v>
      </c>
    </row>
    <row r="169" spans="2:102">
      <c r="B169" s="38">
        <v>1</v>
      </c>
      <c r="C169" s="37">
        <v>43556</v>
      </c>
      <c r="D169" s="153">
        <f>'[3]Data Summary'!$E44</f>
        <v>81469</v>
      </c>
      <c r="E169" s="154">
        <f>'[3]Data Summary'!$I44</f>
        <v>561</v>
      </c>
      <c r="F169" s="154">
        <f>'[3]Data Summary'!$M44</f>
        <v>99336</v>
      </c>
      <c r="G169" s="155">
        <f t="shared" ref="G169:I170" si="147">SUM(D158:D169)</f>
        <v>931088</v>
      </c>
      <c r="H169" s="155">
        <f t="shared" si="147"/>
        <v>6473</v>
      </c>
      <c r="I169" s="155">
        <f t="shared" si="147"/>
        <v>1149996</v>
      </c>
      <c r="J169" s="155">
        <f ca="1">SUM(OFFSET($B169,-($B169-1),MATCH(J$6,$7:$7,)-1,1,1):OFFSET($B169,0,MATCH(J$6,$7:$7,)-1,1,1))</f>
        <v>561</v>
      </c>
      <c r="K169" s="155">
        <f ca="1">SUM(OFFSET($B169,-($B169-1),MATCH(K$6,$7:$7,)-1,1,1):OFFSET($B169,0,MATCH(K$6,$7:$7,)-1,1,1))</f>
        <v>99336</v>
      </c>
      <c r="L169" s="155">
        <f ca="1">SUM(OFFSET($B169,-($B169-1),MATCH(L$6,$7:$7,)-1,1,1):OFFSET($B169,0,MATCH(L$6,$7:$7,)-1,1,1))</f>
        <v>931088</v>
      </c>
      <c r="M169" s="31">
        <f>'[3]Data Summary'!$C44</f>
        <v>472476</v>
      </c>
      <c r="N169" s="41">
        <f>'[3]Data Summary'!$G44</f>
        <v>6540</v>
      </c>
      <c r="O169" s="41">
        <f>'[3]Data Summary'!$K44</f>
        <v>556337</v>
      </c>
      <c r="P169">
        <f t="shared" ref="P169:R170" si="148">SUM(M158:M169)</f>
        <v>5489333</v>
      </c>
      <c r="Q169">
        <f t="shared" si="148"/>
        <v>77897</v>
      </c>
      <c r="R169">
        <f t="shared" si="148"/>
        <v>6694735</v>
      </c>
      <c r="S169">
        <f ca="1">SUM(OFFSET($B169,-($B169-1),MATCH(S$6,$7:$7,)-1,1,1):OFFSET($B169,0,MATCH(S$6,$7:$7,)-1,1,1))</f>
        <v>6540</v>
      </c>
      <c r="T169">
        <f ca="1">SUM(OFFSET($B169,-($B169-1),MATCH(T$6,$7:$7,)-1,1,1):OFFSET($B169,0,MATCH(T$6,$7:$7,)-1,1,1))</f>
        <v>556337</v>
      </c>
      <c r="U169">
        <f ca="1">SUM(OFFSET($B169,-($B169-1),MATCH(U$6,$7:$7,)-1,1,1):OFFSET($B169,0,MATCH(U$6,$7:$7,)-1,1,1))</f>
        <v>5489333</v>
      </c>
      <c r="V169" s="31">
        <f>'[3]Tab K Summary'!$B88</f>
        <v>1498</v>
      </c>
      <c r="W169" s="41">
        <f>'[3]Tab K Summary'!$D88</f>
        <v>14009</v>
      </c>
      <c r="X169" s="41">
        <f>'[3]Tab K Summary'!$F88</f>
        <v>1828</v>
      </c>
      <c r="Y169" s="41">
        <f>'[3]Tab K Summary'!$H88</f>
        <v>19974</v>
      </c>
      <c r="Z169" s="41">
        <f>'[3]Tab K Summary'!$J88</f>
        <v>422</v>
      </c>
      <c r="AA169" s="41">
        <f>'[3]Tab K Summary'!$L88</f>
        <v>163</v>
      </c>
      <c r="AB169" s="41">
        <f>'[3]Tab K Summary'!$N88</f>
        <v>978</v>
      </c>
      <c r="AC169" s="41">
        <f>'[3]Tab K Summary'!$P88</f>
        <v>0</v>
      </c>
      <c r="AD169" s="41">
        <f>'[3]Tab K Summary'!$R88</f>
        <v>0</v>
      </c>
      <c r="AE169" s="41">
        <f>'[3]Tab K Summary'!$T88</f>
        <v>0</v>
      </c>
      <c r="AF169" s="41">
        <f t="shared" si="136"/>
        <v>1498</v>
      </c>
      <c r="AG169" s="41">
        <f>'[3]Tab K Summary'!$X88</f>
        <v>0</v>
      </c>
      <c r="AH169" s="41">
        <f>'[3]Tab K Summary'!$Z88</f>
        <v>0</v>
      </c>
      <c r="AI169" s="41">
        <f t="shared" si="137"/>
        <v>1828</v>
      </c>
      <c r="AJ169" s="41">
        <f t="shared" si="138"/>
        <v>978</v>
      </c>
      <c r="AK169" s="41">
        <f>'[3]Tab K Summary'!$AF88</f>
        <v>0</v>
      </c>
      <c r="AL169" s="41">
        <f>'[3]Tab K Summary'!$AH88</f>
        <v>0</v>
      </c>
      <c r="AM169" s="41">
        <f>'[3]Tab K Summary'!$AJ88</f>
        <v>0</v>
      </c>
      <c r="AN169" s="41">
        <f>'[3]Tab K Summary'!$AL88</f>
        <v>0</v>
      </c>
      <c r="AO169" s="41">
        <f>'[3]Tab K Summary'!$AN88</f>
        <v>0</v>
      </c>
      <c r="AP169" s="41">
        <f>'[3]Tab K Summary'!$AP88</f>
        <v>0</v>
      </c>
      <c r="AQ169" s="41">
        <f>'[3]Tab K Summary'!$AR88</f>
        <v>0</v>
      </c>
      <c r="AR169" s="2">
        <f t="shared" si="146"/>
        <v>16768</v>
      </c>
      <c r="AS169" s="2">
        <f t="shared" si="146"/>
        <v>156117</v>
      </c>
      <c r="AT169" s="2">
        <f t="shared" si="146"/>
        <v>24590</v>
      </c>
      <c r="AU169" s="2">
        <f t="shared" si="146"/>
        <v>248262</v>
      </c>
      <c r="AV169" s="2">
        <f t="shared" si="146"/>
        <v>9037</v>
      </c>
      <c r="AW169" s="2">
        <f t="shared" si="146"/>
        <v>1953</v>
      </c>
      <c r="AX169" s="2">
        <f t="shared" si="146"/>
        <v>12342</v>
      </c>
      <c r="AY169" s="2">
        <f t="shared" si="146"/>
        <v>4734</v>
      </c>
      <c r="AZ169" s="2">
        <f t="shared" si="146"/>
        <v>2096</v>
      </c>
      <c r="BA169" s="2">
        <f t="shared" si="146"/>
        <v>738</v>
      </c>
      <c r="BB169" s="2">
        <f t="shared" si="146"/>
        <v>17117</v>
      </c>
      <c r="BC169" s="2">
        <f t="shared" si="146"/>
        <v>7086</v>
      </c>
      <c r="BD169" s="2">
        <f t="shared" si="146"/>
        <v>687</v>
      </c>
      <c r="BE169" s="2">
        <f t="shared" si="146"/>
        <v>25661</v>
      </c>
      <c r="BF169" s="2">
        <f t="shared" si="146"/>
        <v>12293</v>
      </c>
      <c r="BG169" s="2">
        <f t="shared" si="146"/>
        <v>165</v>
      </c>
      <c r="BH169" s="2">
        <f t="shared" si="146"/>
        <v>0</v>
      </c>
      <c r="BI169" s="2">
        <f t="shared" si="146"/>
        <v>4594</v>
      </c>
      <c r="BJ169" s="2">
        <f t="shared" si="146"/>
        <v>375</v>
      </c>
      <c r="BK169" s="2">
        <f t="shared" si="146"/>
        <v>1174</v>
      </c>
      <c r="BL169" s="2">
        <f t="shared" si="146"/>
        <v>204706</v>
      </c>
      <c r="BM169" s="2">
        <f t="shared" si="146"/>
        <v>0</v>
      </c>
      <c r="BN169">
        <f ca="1">SUM(OFFSET($B169,-($B169-1),MATCH(BN$6,$7:$7,)-1,1,1):OFFSET($B169,0,MATCH(BN$6,$7:$7,)-1,1,1))</f>
        <v>14009</v>
      </c>
      <c r="BO169">
        <f ca="1">SUM(OFFSET($B169,-($B169-1),MATCH(BO$6,$7:$7,)-1,1,1):OFFSET($B169,0,MATCH(BO$6,$7:$7,)-1,1,1))</f>
        <v>1828</v>
      </c>
      <c r="BP169">
        <f ca="1">SUM(OFFSET($B169,-($B169-1),MATCH(BP$6,$7:$7,)-1,1,1):OFFSET($B169,0,MATCH(BP$6,$7:$7,)-1,1,1))</f>
        <v>19974</v>
      </c>
      <c r="BQ169">
        <f ca="1">SUM(OFFSET($B169,-($B169-1),MATCH(BQ$6,$7:$7,)-1,1,1):OFFSET($B169,0,MATCH(BQ$6,$7:$7,)-1,1,1))</f>
        <v>422</v>
      </c>
      <c r="BR169">
        <f ca="1">SUM(OFFSET($B169,-($B169-1),MATCH(BR$6,$7:$7,)-1,1,1):OFFSET($B169,0,MATCH(BR$6,$7:$7,)-1,1,1))</f>
        <v>163</v>
      </c>
      <c r="BS169">
        <f ca="1">SUM(OFFSET($B169,-($B169-1),MATCH(BS$6,$7:$7,)-1,1,1):OFFSET($B169,0,MATCH(BS$6,$7:$7,)-1,1,1))</f>
        <v>978</v>
      </c>
      <c r="BT169">
        <f ca="1">SUM(OFFSET($B169,-($B169-1),MATCH(BT$6,$7:$7,)-1,1,1):OFFSET($B169,0,MATCH(BT$6,$7:$7,)-1,1,1))</f>
        <v>0</v>
      </c>
      <c r="BU169">
        <f ca="1">SUM(OFFSET($B169,-($B169-1),MATCH(BU$6,$7:$7,)-1,1,1):OFFSET($B169,0,MATCH(BU$6,$7:$7,)-1,1,1))</f>
        <v>0</v>
      </c>
      <c r="BV169">
        <f ca="1">SUM(OFFSET($B169,-($B169-1),MATCH(BV$6,$7:$7,)-1,1,1):OFFSET($B169,0,MATCH(BV$6,$7:$7,)-1,1,1))</f>
        <v>0</v>
      </c>
      <c r="BW169">
        <f ca="1">SUM(OFFSET($B169,-($B169-1),MATCH(BW$6,$7:$7,)-1,1,1):OFFSET($B169,0,MATCH(BW$6,$7:$7,)-1,1,1))</f>
        <v>1498</v>
      </c>
      <c r="BX169">
        <f ca="1">SUM(OFFSET($B169,-($B169-1),MATCH(BX$6,$7:$7,)-1,1,1):OFFSET($B169,0,MATCH(BX$6,$7:$7,)-1,1,1))</f>
        <v>0</v>
      </c>
      <c r="BY169">
        <f ca="1">SUM(OFFSET($B169,-($B169-1),MATCH(BY$6,$7:$7,)-1,1,1):OFFSET($B169,0,MATCH(BY$6,$7:$7,)-1,1,1))</f>
        <v>0</v>
      </c>
      <c r="BZ169">
        <f ca="1">SUM(OFFSET($B169,-($B169-1),MATCH(BZ$6,$7:$7,)-1,1,1):OFFSET($B169,0,MATCH(BZ$6,$7:$7,)-1,1,1))</f>
        <v>1828</v>
      </c>
      <c r="CA169">
        <f ca="1">SUM(OFFSET($B169,-($B169-1),MATCH(CA$6,$7:$7,)-1,1,1):OFFSET($B169,0,MATCH(CA$6,$7:$7,)-1,1,1))</f>
        <v>978</v>
      </c>
      <c r="CB169">
        <f ca="1">SUM(OFFSET($B169,-($B169-1),MATCH(CB$6,$7:$7,)-1,1,1):OFFSET($B169,0,MATCH(CB$6,$7:$7,)-1,1,1))</f>
        <v>0</v>
      </c>
      <c r="CC169">
        <f ca="1">SUM(OFFSET($B169,-($B169-1),MATCH(CC$6,$7:$7,)-1,1,1):OFFSET($B169,0,MATCH(CC$6,$7:$7,)-1,1,1))</f>
        <v>0</v>
      </c>
      <c r="CD169">
        <f ca="1">SUM(OFFSET($B169,-($B169-1),MATCH(CD$6,$7:$7,)-1,1,1):OFFSET($B169,0,MATCH(CD$6,$7:$7,)-1,1,1))</f>
        <v>0</v>
      </c>
      <c r="CE169">
        <f ca="1">SUM(OFFSET($B169,-($B169-1),MATCH(CE$6,$7:$7,)-1,1,1):OFFSET($B169,0,MATCH(CE$6,$7:$7,)-1,1,1))</f>
        <v>0</v>
      </c>
      <c r="CF169">
        <f ca="1">SUM(OFFSET($B169,-($B169-1),MATCH(CF$6,$7:$7,)-1,1,1):OFFSET($B169,0,MATCH(CF$6,$7:$7,)-1,1,1))</f>
        <v>0</v>
      </c>
      <c r="CG169">
        <f ca="1">SUM(OFFSET($B169,-($B169-1),MATCH(CG$6,$7:$7,)-1,1,1):OFFSET($B169,0,MATCH(CG$6,$7:$7,)-1,1,1))</f>
        <v>0</v>
      </c>
      <c r="CH169">
        <f ca="1">SUM(OFFSET($B169,-($B169-1),MATCH(CH$6,$7:$7,)-1,1,1):OFFSET($B169,0,MATCH(CH$6,$7:$7,)-1,1,1))</f>
        <v>0</v>
      </c>
      <c r="CI169">
        <f ca="1">SUM(OFFSET($B169,-($B169-1),MATCH(CI$6,$7:$7,)-1,1,1):OFFSET($B169,0,MATCH(CI$6,$7:$7,)-1,1,1))</f>
        <v>16768</v>
      </c>
      <c r="CJ169" s="41">
        <f>'[3]Tab L Summary'!$B88</f>
        <v>3425</v>
      </c>
      <c r="CK169">
        <f>'[3]Tab L Summary'!$D88</f>
        <v>5404</v>
      </c>
      <c r="CL169" s="41">
        <f>'[3]Tab L Summary'!$F88</f>
        <v>8270</v>
      </c>
      <c r="CM169">
        <f>'[3]Tab L Summary'!$H88</f>
        <v>0</v>
      </c>
      <c r="CN169" s="41">
        <f>'[3]Tab L Summary'!$J88</f>
        <v>1553</v>
      </c>
      <c r="CO169" s="2">
        <f t="shared" ref="CO169:CS170" si="149">SUM(CJ158:CJ169)</f>
        <v>41212</v>
      </c>
      <c r="CP169" s="2">
        <f t="shared" si="149"/>
        <v>54482</v>
      </c>
      <c r="CQ169" s="2">
        <f t="shared" si="149"/>
        <v>103564</v>
      </c>
      <c r="CR169" s="2">
        <f t="shared" si="149"/>
        <v>0</v>
      </c>
      <c r="CS169" s="2">
        <f t="shared" si="149"/>
        <v>17143</v>
      </c>
      <c r="CT169">
        <f ca="1">SUM(OFFSET($B169,-($B169-1),MATCH(CT$6,$7:$7,)-1,1,1):OFFSET($B169,0,MATCH(CT$6,$7:$7,)-1,1,1))</f>
        <v>5404</v>
      </c>
      <c r="CU169">
        <f ca="1">SUM(OFFSET($B169,-($B169-1),MATCH(CU$6,$7:$7,)-1,1,1):OFFSET($B169,0,MATCH(CU$6,$7:$7,)-1,1,1))</f>
        <v>8270</v>
      </c>
      <c r="CV169">
        <f ca="1">SUM(OFFSET($B169,-($B169-1),MATCH(CV$6,$7:$7,)-1,1,1):OFFSET($B169,0,MATCH(CV$6,$7:$7,)-1,1,1))</f>
        <v>0</v>
      </c>
      <c r="CW169">
        <f ca="1">SUM(OFFSET($B169,-($B169-1),MATCH(CW$6,$7:$7,)-1,1,1):OFFSET($B169,0,MATCH(CW$6,$7:$7,)-1,1,1))</f>
        <v>1553</v>
      </c>
      <c r="CX169">
        <f ca="1">SUM(OFFSET($B169,-($B169-1),MATCH(CX$6,$7:$7,)-1,1,1):OFFSET($B169,0,MATCH(CX$6,$7:$7,)-1,1,1))</f>
        <v>41212</v>
      </c>
    </row>
    <row r="170" spans="2:102">
      <c r="B170" s="38">
        <v>2</v>
      </c>
      <c r="C170" s="37">
        <v>43586</v>
      </c>
      <c r="D170" s="153">
        <f>'[3]Data Summary'!$E45</f>
        <v>71973</v>
      </c>
      <c r="E170" s="154">
        <f>'[3]Data Summary'!$I45</f>
        <v>538</v>
      </c>
      <c r="F170" s="154">
        <f>'[3]Data Summary'!$M45</f>
        <v>95754</v>
      </c>
      <c r="G170" s="155">
        <f t="shared" si="147"/>
        <v>933943</v>
      </c>
      <c r="H170" s="155">
        <f t="shared" si="147"/>
        <v>6518</v>
      </c>
      <c r="I170" s="155">
        <f t="shared" si="147"/>
        <v>1158044</v>
      </c>
      <c r="J170" s="155">
        <f ca="1">SUM(OFFSET($B170,-($B170-1),MATCH(J$6,$7:$7,)-1,1,1):OFFSET($B170,0,MATCH(J$6,$7:$7,)-1,1,1))</f>
        <v>1099</v>
      </c>
      <c r="K170" s="155">
        <f ca="1">SUM(OFFSET($B170,-($B170-1),MATCH(K$6,$7:$7,)-1,1,1):OFFSET($B170,0,MATCH(K$6,$7:$7,)-1,1,1))</f>
        <v>195090</v>
      </c>
      <c r="L170" s="155">
        <f ca="1">SUM(OFFSET($B170,-($B170-1),MATCH(L$6,$7:$7,)-1,1,1):OFFSET($B170,0,MATCH(L$6,$7:$7,)-1,1,1))</f>
        <v>1865031</v>
      </c>
      <c r="M170" s="31">
        <f>'[3]Data Summary'!$C45</f>
        <v>466241</v>
      </c>
      <c r="N170" s="41">
        <f>'[3]Data Summary'!$G45</f>
        <v>6603</v>
      </c>
      <c r="O170" s="41">
        <f>'[3]Data Summary'!$K45</f>
        <v>552750</v>
      </c>
      <c r="P170">
        <f t="shared" si="148"/>
        <v>5501767</v>
      </c>
      <c r="Q170">
        <f t="shared" si="148"/>
        <v>78216</v>
      </c>
      <c r="R170">
        <f t="shared" si="148"/>
        <v>6677882</v>
      </c>
      <c r="S170">
        <f ca="1">SUM(OFFSET($B170,-($B170-1),MATCH(S$6,$7:$7,)-1,1,1):OFFSET($B170,0,MATCH(S$6,$7:$7,)-1,1,1))</f>
        <v>13143</v>
      </c>
      <c r="T170">
        <f ca="1">SUM(OFFSET($B170,-($B170-1),MATCH(T$6,$7:$7,)-1,1,1):OFFSET($B170,0,MATCH(T$6,$7:$7,)-1,1,1))</f>
        <v>1109087</v>
      </c>
      <c r="U170">
        <f ca="1">SUM(OFFSET($B170,-($B170-1),MATCH(U$6,$7:$7,)-1,1,1):OFFSET($B170,0,MATCH(U$6,$7:$7,)-1,1,1))</f>
        <v>10991100</v>
      </c>
      <c r="V170" s="31">
        <f>'[3]Tab K Summary'!$B89</f>
        <v>1473</v>
      </c>
      <c r="W170" s="41">
        <f>'[3]Tab K Summary'!$D89</f>
        <v>11186</v>
      </c>
      <c r="X170" s="41">
        <f>'[3]Tab K Summary'!$F89</f>
        <v>981</v>
      </c>
      <c r="Y170" s="41">
        <f>'[3]Tab K Summary'!$H89</f>
        <v>19412</v>
      </c>
      <c r="Z170" s="41">
        <f>'[3]Tab K Summary'!$J89</f>
        <v>396</v>
      </c>
      <c r="AA170" s="41">
        <f>'[3]Tab K Summary'!$L89</f>
        <v>103</v>
      </c>
      <c r="AB170" s="41">
        <f>'[3]Tab K Summary'!$N89</f>
        <v>875</v>
      </c>
      <c r="AC170" s="41">
        <f>'[3]Tab K Summary'!$P89</f>
        <v>0</v>
      </c>
      <c r="AD170" s="41">
        <f>'[3]Tab K Summary'!$R89</f>
        <v>0</v>
      </c>
      <c r="AE170" s="41">
        <f>'[3]Tab K Summary'!$T89</f>
        <v>0</v>
      </c>
      <c r="AF170" s="41">
        <f t="shared" si="136"/>
        <v>1473</v>
      </c>
      <c r="AG170" s="41">
        <f>'[3]Tab K Summary'!$X89</f>
        <v>0</v>
      </c>
      <c r="AH170" s="41">
        <f>'[3]Tab K Summary'!$Z89</f>
        <v>0</v>
      </c>
      <c r="AI170" s="41">
        <f t="shared" si="137"/>
        <v>981</v>
      </c>
      <c r="AJ170" s="41">
        <f t="shared" si="138"/>
        <v>875</v>
      </c>
      <c r="AK170" s="41">
        <f>'[3]Tab K Summary'!$AF89</f>
        <v>0</v>
      </c>
      <c r="AL170" s="41">
        <f>'[3]Tab K Summary'!$AH89</f>
        <v>0</v>
      </c>
      <c r="AM170" s="41">
        <f>'[3]Tab K Summary'!$AJ89</f>
        <v>0</v>
      </c>
      <c r="AN170" s="41">
        <f>'[3]Tab K Summary'!$AL89</f>
        <v>0</v>
      </c>
      <c r="AO170" s="41">
        <f>'[3]Tab K Summary'!$AN89</f>
        <v>0</v>
      </c>
      <c r="AP170" s="41">
        <f>'[3]Tab K Summary'!$AP89</f>
        <v>0</v>
      </c>
      <c r="AQ170" s="41">
        <f>'[3]Tab K Summary'!$AR89</f>
        <v>0</v>
      </c>
      <c r="AR170" s="2">
        <f t="shared" si="146"/>
        <v>16784</v>
      </c>
      <c r="AS170" s="2">
        <f t="shared" si="146"/>
        <v>156217</v>
      </c>
      <c r="AT170" s="2">
        <f t="shared" si="146"/>
        <v>24687</v>
      </c>
      <c r="AU170" s="2">
        <f t="shared" si="146"/>
        <v>248742</v>
      </c>
      <c r="AV170" s="2">
        <f t="shared" si="146"/>
        <v>8747</v>
      </c>
      <c r="AW170" s="2">
        <f t="shared" si="146"/>
        <v>1979</v>
      </c>
      <c r="AX170" s="2">
        <f t="shared" si="146"/>
        <v>12403</v>
      </c>
      <c r="AY170" s="2">
        <f t="shared" si="146"/>
        <v>3693</v>
      </c>
      <c r="AZ170" s="2">
        <f t="shared" si="146"/>
        <v>1793</v>
      </c>
      <c r="BA170" s="2">
        <f t="shared" si="146"/>
        <v>537</v>
      </c>
      <c r="BB170" s="2">
        <f t="shared" si="146"/>
        <v>17045</v>
      </c>
      <c r="BC170" s="2">
        <f t="shared" si="146"/>
        <v>6169</v>
      </c>
      <c r="BD170" s="2">
        <f t="shared" si="146"/>
        <v>604</v>
      </c>
      <c r="BE170" s="2">
        <f t="shared" si="146"/>
        <v>25642</v>
      </c>
      <c r="BF170" s="2">
        <f t="shared" si="146"/>
        <v>12386</v>
      </c>
      <c r="BG170" s="2">
        <f t="shared" si="146"/>
        <v>132</v>
      </c>
      <c r="BH170" s="2">
        <f t="shared" si="146"/>
        <v>0</v>
      </c>
      <c r="BI170" s="2">
        <f t="shared" si="146"/>
        <v>3763</v>
      </c>
      <c r="BJ170" s="2">
        <f t="shared" si="146"/>
        <v>322</v>
      </c>
      <c r="BK170" s="2">
        <f t="shared" si="146"/>
        <v>942</v>
      </c>
      <c r="BL170" s="2">
        <f t="shared" si="146"/>
        <v>174588</v>
      </c>
      <c r="BM170" s="2">
        <f t="shared" si="146"/>
        <v>0</v>
      </c>
      <c r="BN170">
        <f ca="1">SUM(OFFSET($B170,-($B170-1),MATCH(BN$6,$7:$7,)-1,1,1):OFFSET($B170,0,MATCH(BN$6,$7:$7,)-1,1,1))</f>
        <v>25195</v>
      </c>
      <c r="BO170">
        <f ca="1">SUM(OFFSET($B170,-($B170-1),MATCH(BO$6,$7:$7,)-1,1,1):OFFSET($B170,0,MATCH(BO$6,$7:$7,)-1,1,1))</f>
        <v>2809</v>
      </c>
      <c r="BP170">
        <f ca="1">SUM(OFFSET($B170,-($B170-1),MATCH(BP$6,$7:$7,)-1,1,1):OFFSET($B170,0,MATCH(BP$6,$7:$7,)-1,1,1))</f>
        <v>39386</v>
      </c>
      <c r="BQ170">
        <f ca="1">SUM(OFFSET($B170,-($B170-1),MATCH(BQ$6,$7:$7,)-1,1,1):OFFSET($B170,0,MATCH(BQ$6,$7:$7,)-1,1,1))</f>
        <v>818</v>
      </c>
      <c r="BR170">
        <f ca="1">SUM(OFFSET($B170,-($B170-1),MATCH(BR$6,$7:$7,)-1,1,1):OFFSET($B170,0,MATCH(BR$6,$7:$7,)-1,1,1))</f>
        <v>266</v>
      </c>
      <c r="BS170">
        <f ca="1">SUM(OFFSET($B170,-($B170-1),MATCH(BS$6,$7:$7,)-1,1,1):OFFSET($B170,0,MATCH(BS$6,$7:$7,)-1,1,1))</f>
        <v>1853</v>
      </c>
      <c r="BT170">
        <f ca="1">SUM(OFFSET($B170,-($B170-1),MATCH(BT$6,$7:$7,)-1,1,1):OFFSET($B170,0,MATCH(BT$6,$7:$7,)-1,1,1))</f>
        <v>0</v>
      </c>
      <c r="BU170">
        <f ca="1">SUM(OFFSET($B170,-($B170-1),MATCH(BU$6,$7:$7,)-1,1,1):OFFSET($B170,0,MATCH(BU$6,$7:$7,)-1,1,1))</f>
        <v>0</v>
      </c>
      <c r="BV170">
        <f ca="1">SUM(OFFSET($B170,-($B170-1),MATCH(BV$6,$7:$7,)-1,1,1):OFFSET($B170,0,MATCH(BV$6,$7:$7,)-1,1,1))</f>
        <v>0</v>
      </c>
      <c r="BW170">
        <f ca="1">SUM(OFFSET($B170,-($B170-1),MATCH(BW$6,$7:$7,)-1,1,1):OFFSET($B170,0,MATCH(BW$6,$7:$7,)-1,1,1))</f>
        <v>2971</v>
      </c>
      <c r="BX170">
        <f ca="1">SUM(OFFSET($B170,-($B170-1),MATCH(BX$6,$7:$7,)-1,1,1):OFFSET($B170,0,MATCH(BX$6,$7:$7,)-1,1,1))</f>
        <v>0</v>
      </c>
      <c r="BY170">
        <f ca="1">SUM(OFFSET($B170,-($B170-1),MATCH(BY$6,$7:$7,)-1,1,1):OFFSET($B170,0,MATCH(BY$6,$7:$7,)-1,1,1))</f>
        <v>0</v>
      </c>
      <c r="BZ170">
        <f ca="1">SUM(OFFSET($B170,-($B170-1),MATCH(BZ$6,$7:$7,)-1,1,1):OFFSET($B170,0,MATCH(BZ$6,$7:$7,)-1,1,1))</f>
        <v>2809</v>
      </c>
      <c r="CA170">
        <f ca="1">SUM(OFFSET($B170,-($B170-1),MATCH(CA$6,$7:$7,)-1,1,1):OFFSET($B170,0,MATCH(CA$6,$7:$7,)-1,1,1))</f>
        <v>1853</v>
      </c>
      <c r="CB170">
        <f ca="1">SUM(OFFSET($B170,-($B170-1),MATCH(CB$6,$7:$7,)-1,1,1):OFFSET($B170,0,MATCH(CB$6,$7:$7,)-1,1,1))</f>
        <v>0</v>
      </c>
      <c r="CC170">
        <f ca="1">SUM(OFFSET($B170,-($B170-1),MATCH(CC$6,$7:$7,)-1,1,1):OFFSET($B170,0,MATCH(CC$6,$7:$7,)-1,1,1))</f>
        <v>0</v>
      </c>
      <c r="CD170">
        <f ca="1">SUM(OFFSET($B170,-($B170-1),MATCH(CD$6,$7:$7,)-1,1,1):OFFSET($B170,0,MATCH(CD$6,$7:$7,)-1,1,1))</f>
        <v>0</v>
      </c>
      <c r="CE170">
        <f ca="1">SUM(OFFSET($B170,-($B170-1),MATCH(CE$6,$7:$7,)-1,1,1):OFFSET($B170,0,MATCH(CE$6,$7:$7,)-1,1,1))</f>
        <v>0</v>
      </c>
      <c r="CF170">
        <f ca="1">SUM(OFFSET($B170,-($B170-1),MATCH(CF$6,$7:$7,)-1,1,1):OFFSET($B170,0,MATCH(CF$6,$7:$7,)-1,1,1))</f>
        <v>0</v>
      </c>
      <c r="CG170">
        <f ca="1">SUM(OFFSET($B170,-($B170-1),MATCH(CG$6,$7:$7,)-1,1,1):OFFSET($B170,0,MATCH(CG$6,$7:$7,)-1,1,1))</f>
        <v>0</v>
      </c>
      <c r="CH170">
        <f ca="1">SUM(OFFSET($B170,-($B170-1),MATCH(CH$6,$7:$7,)-1,1,1):OFFSET($B170,0,MATCH(CH$6,$7:$7,)-1,1,1))</f>
        <v>0</v>
      </c>
      <c r="CI170">
        <f ca="1">SUM(OFFSET($B170,-($B170-1),MATCH(CI$6,$7:$7,)-1,1,1):OFFSET($B170,0,MATCH(CI$6,$7:$7,)-1,1,1))</f>
        <v>33552</v>
      </c>
      <c r="CJ170" s="41">
        <f>'[3]Tab L Summary'!$B89</f>
        <v>4048</v>
      </c>
      <c r="CK170">
        <f>'[3]Tab L Summary'!$D89</f>
        <v>2677</v>
      </c>
      <c r="CL170" s="41">
        <f>'[3]Tab L Summary'!$F89</f>
        <v>6626</v>
      </c>
      <c r="CM170">
        <f>'[3]Tab L Summary'!$H89</f>
        <v>0</v>
      </c>
      <c r="CN170" s="41">
        <f>'[3]Tab L Summary'!$J89</f>
        <v>1334</v>
      </c>
      <c r="CO170" s="2">
        <f t="shared" si="149"/>
        <v>41452</v>
      </c>
      <c r="CP170" s="2">
        <f t="shared" si="149"/>
        <v>54343</v>
      </c>
      <c r="CQ170" s="2">
        <f t="shared" si="149"/>
        <v>103054</v>
      </c>
      <c r="CR170" s="2">
        <f t="shared" si="149"/>
        <v>0</v>
      </c>
      <c r="CS170" s="2">
        <f t="shared" si="149"/>
        <v>17549</v>
      </c>
      <c r="CT170">
        <f ca="1">SUM(OFFSET($B170,-($B170-1),MATCH(CT$6,$7:$7,)-1,1,1):OFFSET($B170,0,MATCH(CT$6,$7:$7,)-1,1,1))</f>
        <v>8081</v>
      </c>
      <c r="CU170">
        <f ca="1">SUM(OFFSET($B170,-($B170-1),MATCH(CU$6,$7:$7,)-1,1,1):OFFSET($B170,0,MATCH(CU$6,$7:$7,)-1,1,1))</f>
        <v>14896</v>
      </c>
      <c r="CV170">
        <f ca="1">SUM(OFFSET($B170,-($B170-1),MATCH(CV$6,$7:$7,)-1,1,1):OFFSET($B170,0,MATCH(CV$6,$7:$7,)-1,1,1))</f>
        <v>0</v>
      </c>
      <c r="CW170">
        <f ca="1">SUM(OFFSET($B170,-($B170-1),MATCH(CW$6,$7:$7,)-1,1,1):OFFSET($B170,0,MATCH(CW$6,$7:$7,)-1,1,1))</f>
        <v>2887</v>
      </c>
      <c r="CX170">
        <f ca="1">SUM(OFFSET($B170,-($B170-1),MATCH(CX$6,$7:$7,)-1,1,1):OFFSET($B170,0,MATCH(CX$6,$7:$7,)-1,1,1))</f>
        <v>82664</v>
      </c>
    </row>
    <row r="171" spans="2:102">
      <c r="B171" s="38">
        <v>3</v>
      </c>
      <c r="C171" s="37">
        <v>43617</v>
      </c>
      <c r="D171" s="153">
        <f>'[3]Data Summary'!$E46</f>
        <v>70428</v>
      </c>
      <c r="E171" s="154">
        <f>'[3]Data Summary'!$I46</f>
        <v>538</v>
      </c>
      <c r="F171" s="154">
        <f>'[3]Data Summary'!$M46</f>
        <v>95656</v>
      </c>
      <c r="G171" s="155">
        <f t="shared" ref="G171:I172" si="150">SUM(D160:D171)</f>
        <v>935526</v>
      </c>
      <c r="H171" s="155">
        <f t="shared" si="150"/>
        <v>6566</v>
      </c>
      <c r="I171" s="155">
        <f t="shared" si="150"/>
        <v>1166450</v>
      </c>
      <c r="J171" s="155">
        <f ca="1">SUM(OFFSET($B171,-($B171-1),MATCH(J$6,$7:$7,)-1,1,1):OFFSET($B171,0,MATCH(J$6,$7:$7,)-1,1,1))</f>
        <v>1637</v>
      </c>
      <c r="K171" s="155">
        <f ca="1">SUM(OFFSET($B171,-($B171-1),MATCH(K$6,$7:$7,)-1,1,1):OFFSET($B171,0,MATCH(K$6,$7:$7,)-1,1,1))</f>
        <v>290746</v>
      </c>
      <c r="L171" s="155">
        <f ca="1">SUM(OFFSET($B171,-($B171-1),MATCH(L$6,$7:$7,)-1,1,1):OFFSET($B171,0,MATCH(L$6,$7:$7,)-1,1,1))</f>
        <v>2800557</v>
      </c>
      <c r="M171" s="31">
        <f>'[3]Data Summary'!$C46</f>
        <v>427306</v>
      </c>
      <c r="N171" s="41">
        <f>'[3]Data Summary'!$G46</f>
        <v>6195</v>
      </c>
      <c r="O171" s="41">
        <f>'[3]Data Summary'!$K46</f>
        <v>520895</v>
      </c>
      <c r="P171">
        <f t="shared" ref="P171:R172" si="151">SUM(M160:M171)</f>
        <v>5506409</v>
      </c>
      <c r="Q171">
        <f t="shared" si="151"/>
        <v>78475</v>
      </c>
      <c r="R171">
        <f t="shared" si="151"/>
        <v>6658884</v>
      </c>
      <c r="S171">
        <f ca="1">SUM(OFFSET($B171,-($B171-1),MATCH(S$6,$7:$7,)-1,1,1):OFFSET($B171,0,MATCH(S$6,$7:$7,)-1,1,1))</f>
        <v>19338</v>
      </c>
      <c r="T171">
        <f ca="1">SUM(OFFSET($B171,-($B171-1),MATCH(T$6,$7:$7,)-1,1,1):OFFSET($B171,0,MATCH(T$6,$7:$7,)-1,1,1))</f>
        <v>1629982</v>
      </c>
      <c r="U171">
        <f ca="1">SUM(OFFSET($B171,-($B171-1),MATCH(U$6,$7:$7,)-1,1,1):OFFSET($B171,0,MATCH(U$6,$7:$7,)-1,1,1))</f>
        <v>16497509</v>
      </c>
      <c r="V171" s="31">
        <f>'[3]Tab K Summary'!$B90</f>
        <v>1571</v>
      </c>
      <c r="W171" s="41">
        <f>'[3]Tab K Summary'!$D90</f>
        <v>10445</v>
      </c>
      <c r="X171" s="41">
        <f>'[3]Tab K Summary'!$F90</f>
        <v>1006</v>
      </c>
      <c r="Y171" s="41">
        <f>'[3]Tab K Summary'!$H90</f>
        <v>21326</v>
      </c>
      <c r="Z171" s="41">
        <f>'[3]Tab K Summary'!$J90</f>
        <v>452</v>
      </c>
      <c r="AA171" s="41">
        <f>'[3]Tab K Summary'!$L90</f>
        <v>148</v>
      </c>
      <c r="AB171" s="41">
        <f>'[3]Tab K Summary'!$N90</f>
        <v>795</v>
      </c>
      <c r="AC171" s="41">
        <f>'[3]Tab K Summary'!$P90</f>
        <v>0</v>
      </c>
      <c r="AD171" s="41">
        <f>'[3]Tab K Summary'!$R90</f>
        <v>0</v>
      </c>
      <c r="AE171" s="41">
        <f>'[3]Tab K Summary'!$T90</f>
        <v>0</v>
      </c>
      <c r="AF171" s="41">
        <f t="shared" ref="AF171:AF176" si="152">V171</f>
        <v>1571</v>
      </c>
      <c r="AG171" s="41">
        <f>'[3]Tab K Summary'!$X90</f>
        <v>0</v>
      </c>
      <c r="AH171" s="41">
        <f>'[3]Tab K Summary'!$Z90</f>
        <v>0</v>
      </c>
      <c r="AI171" s="41">
        <f t="shared" ref="AI171:AI176" si="153">X171</f>
        <v>1006</v>
      </c>
      <c r="AJ171" s="41">
        <f t="shared" ref="AJ171:AJ176" si="154">AB171</f>
        <v>795</v>
      </c>
      <c r="AK171" s="41">
        <f>'[3]Tab K Summary'!$AF90</f>
        <v>0</v>
      </c>
      <c r="AL171" s="41">
        <f>'[3]Tab K Summary'!$AH90</f>
        <v>0</v>
      </c>
      <c r="AM171" s="41">
        <f>'[3]Tab K Summary'!$AJ90</f>
        <v>0</v>
      </c>
      <c r="AN171" s="41">
        <f>'[3]Tab K Summary'!$AL90</f>
        <v>0</v>
      </c>
      <c r="AO171" s="41">
        <f>'[3]Tab K Summary'!$AN90</f>
        <v>0</v>
      </c>
      <c r="AP171" s="41">
        <f>'[3]Tab K Summary'!$AP90</f>
        <v>0</v>
      </c>
      <c r="AQ171" s="41">
        <f>'[3]Tab K Summary'!$AR90</f>
        <v>0</v>
      </c>
      <c r="AR171" s="2">
        <f t="shared" ref="AR171:BM172" si="155">SUM(V160:V171)</f>
        <v>16823</v>
      </c>
      <c r="AS171" s="2">
        <f t="shared" si="155"/>
        <v>156324</v>
      </c>
      <c r="AT171" s="2">
        <f t="shared" si="155"/>
        <v>24801</v>
      </c>
      <c r="AU171" s="2">
        <f t="shared" si="155"/>
        <v>251034</v>
      </c>
      <c r="AV171" s="2">
        <f t="shared" si="155"/>
        <v>8523</v>
      </c>
      <c r="AW171" s="2">
        <f t="shared" si="155"/>
        <v>2026</v>
      </c>
      <c r="AX171" s="2">
        <f t="shared" si="155"/>
        <v>12531</v>
      </c>
      <c r="AY171" s="2">
        <f t="shared" si="155"/>
        <v>2446</v>
      </c>
      <c r="AZ171" s="2">
        <f t="shared" si="155"/>
        <v>1463</v>
      </c>
      <c r="BA171" s="2">
        <f t="shared" si="155"/>
        <v>494</v>
      </c>
      <c r="BB171" s="2">
        <f t="shared" si="155"/>
        <v>16996</v>
      </c>
      <c r="BC171" s="2">
        <f t="shared" si="155"/>
        <v>5245</v>
      </c>
      <c r="BD171" s="2">
        <f t="shared" si="155"/>
        <v>511</v>
      </c>
      <c r="BE171" s="2">
        <f t="shared" si="155"/>
        <v>25631</v>
      </c>
      <c r="BF171" s="2">
        <f t="shared" si="155"/>
        <v>12514</v>
      </c>
      <c r="BG171" s="2">
        <f t="shared" si="155"/>
        <v>132</v>
      </c>
      <c r="BH171" s="2">
        <f t="shared" si="155"/>
        <v>0</v>
      </c>
      <c r="BI171" s="2">
        <f t="shared" si="155"/>
        <v>3096</v>
      </c>
      <c r="BJ171" s="2">
        <f t="shared" si="155"/>
        <v>214</v>
      </c>
      <c r="BK171" s="2">
        <f t="shared" si="155"/>
        <v>753</v>
      </c>
      <c r="BL171" s="2">
        <f t="shared" si="155"/>
        <v>145095</v>
      </c>
      <c r="BM171" s="2">
        <f t="shared" si="155"/>
        <v>0</v>
      </c>
      <c r="BN171">
        <f ca="1">SUM(OFFSET($B171,-($B171-1),MATCH(BN$6,$7:$7,)-1,1,1):OFFSET($B171,0,MATCH(BN$6,$7:$7,)-1,1,1))</f>
        <v>35640</v>
      </c>
      <c r="BO171">
        <f ca="1">SUM(OFFSET($B171,-($B171-1),MATCH(BO$6,$7:$7,)-1,1,1):OFFSET($B171,0,MATCH(BO$6,$7:$7,)-1,1,1))</f>
        <v>3815</v>
      </c>
      <c r="BP171">
        <f ca="1">SUM(OFFSET($B171,-($B171-1),MATCH(BP$6,$7:$7,)-1,1,1):OFFSET($B171,0,MATCH(BP$6,$7:$7,)-1,1,1))</f>
        <v>60712</v>
      </c>
      <c r="BQ171">
        <f ca="1">SUM(OFFSET($B171,-($B171-1),MATCH(BQ$6,$7:$7,)-1,1,1):OFFSET($B171,0,MATCH(BQ$6,$7:$7,)-1,1,1))</f>
        <v>1270</v>
      </c>
      <c r="BR171">
        <f ca="1">SUM(OFFSET($B171,-($B171-1),MATCH(BR$6,$7:$7,)-1,1,1):OFFSET($B171,0,MATCH(BR$6,$7:$7,)-1,1,1))</f>
        <v>414</v>
      </c>
      <c r="BS171">
        <f ca="1">SUM(OFFSET($B171,-($B171-1),MATCH(BS$6,$7:$7,)-1,1,1):OFFSET($B171,0,MATCH(BS$6,$7:$7,)-1,1,1))</f>
        <v>2648</v>
      </c>
      <c r="BT171">
        <f ca="1">SUM(OFFSET($B171,-($B171-1),MATCH(BT$6,$7:$7,)-1,1,1):OFFSET($B171,0,MATCH(BT$6,$7:$7,)-1,1,1))</f>
        <v>0</v>
      </c>
      <c r="BU171">
        <f ca="1">SUM(OFFSET($B171,-($B171-1),MATCH(BU$6,$7:$7,)-1,1,1):OFFSET($B171,0,MATCH(BU$6,$7:$7,)-1,1,1))</f>
        <v>0</v>
      </c>
      <c r="BV171">
        <f ca="1">SUM(OFFSET($B171,-($B171-1),MATCH(BV$6,$7:$7,)-1,1,1):OFFSET($B171,0,MATCH(BV$6,$7:$7,)-1,1,1))</f>
        <v>0</v>
      </c>
      <c r="BW171">
        <f ca="1">SUM(OFFSET($B171,-($B171-1),MATCH(BW$6,$7:$7,)-1,1,1):OFFSET($B171,0,MATCH(BW$6,$7:$7,)-1,1,1))</f>
        <v>4542</v>
      </c>
      <c r="BX171">
        <f ca="1">SUM(OFFSET($B171,-($B171-1),MATCH(BX$6,$7:$7,)-1,1,1):OFFSET($B171,0,MATCH(BX$6,$7:$7,)-1,1,1))</f>
        <v>0</v>
      </c>
      <c r="BY171">
        <f ca="1">SUM(OFFSET($B171,-($B171-1),MATCH(BY$6,$7:$7,)-1,1,1):OFFSET($B171,0,MATCH(BY$6,$7:$7,)-1,1,1))</f>
        <v>0</v>
      </c>
      <c r="BZ171">
        <f ca="1">SUM(OFFSET($B171,-($B171-1),MATCH(BZ$6,$7:$7,)-1,1,1):OFFSET($B171,0,MATCH(BZ$6,$7:$7,)-1,1,1))</f>
        <v>3815</v>
      </c>
      <c r="CA171">
        <f ca="1">SUM(OFFSET($B171,-($B171-1),MATCH(CA$6,$7:$7,)-1,1,1):OFFSET($B171,0,MATCH(CA$6,$7:$7,)-1,1,1))</f>
        <v>2648</v>
      </c>
      <c r="CB171">
        <f ca="1">SUM(OFFSET($B171,-($B171-1),MATCH(CB$6,$7:$7,)-1,1,1):OFFSET($B171,0,MATCH(CB$6,$7:$7,)-1,1,1))</f>
        <v>0</v>
      </c>
      <c r="CC171">
        <f ca="1">SUM(OFFSET($B171,-($B171-1),MATCH(CC$6,$7:$7,)-1,1,1):OFFSET($B171,0,MATCH(CC$6,$7:$7,)-1,1,1))</f>
        <v>0</v>
      </c>
      <c r="CD171">
        <f ca="1">SUM(OFFSET($B171,-($B171-1),MATCH(CD$6,$7:$7,)-1,1,1):OFFSET($B171,0,MATCH(CD$6,$7:$7,)-1,1,1))</f>
        <v>0</v>
      </c>
      <c r="CE171">
        <f ca="1">SUM(OFFSET($B171,-($B171-1),MATCH(CE$6,$7:$7,)-1,1,1):OFFSET($B171,0,MATCH(CE$6,$7:$7,)-1,1,1))</f>
        <v>0</v>
      </c>
      <c r="CF171">
        <f ca="1">SUM(OFFSET($B171,-($B171-1),MATCH(CF$6,$7:$7,)-1,1,1):OFFSET($B171,0,MATCH(CF$6,$7:$7,)-1,1,1))</f>
        <v>0</v>
      </c>
      <c r="CG171">
        <f ca="1">SUM(OFFSET($B171,-($B171-1),MATCH(CG$6,$7:$7,)-1,1,1):OFFSET($B171,0,MATCH(CG$6,$7:$7,)-1,1,1))</f>
        <v>0</v>
      </c>
      <c r="CH171">
        <f ca="1">SUM(OFFSET($B171,-($B171-1),MATCH(CH$6,$7:$7,)-1,1,1):OFFSET($B171,0,MATCH(CH$6,$7:$7,)-1,1,1))</f>
        <v>0</v>
      </c>
      <c r="CI171">
        <f ca="1">SUM(OFFSET($B171,-($B171-1),MATCH(CI$6,$7:$7,)-1,1,1):OFFSET($B171,0,MATCH(CI$6,$7:$7,)-1,1,1))</f>
        <v>50375</v>
      </c>
      <c r="CJ171" s="41">
        <f>'[3]Tab L Summary'!$B90</f>
        <v>3523</v>
      </c>
      <c r="CK171">
        <f>'[3]Tab L Summary'!$D90</f>
        <v>2686</v>
      </c>
      <c r="CL171" s="41">
        <f>'[3]Tab L Summary'!$F90</f>
        <v>6418</v>
      </c>
      <c r="CM171">
        <f>'[3]Tab L Summary'!$H90</f>
        <v>0</v>
      </c>
      <c r="CN171" s="41">
        <f>'[3]Tab L Summary'!$J90</f>
        <v>1350</v>
      </c>
      <c r="CO171" s="2">
        <f t="shared" ref="CO171:CS172" si="156">SUM(CJ160:CJ171)</f>
        <v>41999</v>
      </c>
      <c r="CP171" s="2">
        <f t="shared" si="156"/>
        <v>54101</v>
      </c>
      <c r="CQ171" s="2">
        <f t="shared" si="156"/>
        <v>102480</v>
      </c>
      <c r="CR171" s="2">
        <f t="shared" si="156"/>
        <v>0</v>
      </c>
      <c r="CS171" s="2">
        <f t="shared" si="156"/>
        <v>17859</v>
      </c>
      <c r="CT171">
        <f ca="1">SUM(OFFSET($B171,-($B171-1),MATCH(CT$6,$7:$7,)-1,1,1):OFFSET($B171,0,MATCH(CT$6,$7:$7,)-1,1,1))</f>
        <v>10767</v>
      </c>
      <c r="CU171">
        <f ca="1">SUM(OFFSET($B171,-($B171-1),MATCH(CU$6,$7:$7,)-1,1,1):OFFSET($B171,0,MATCH(CU$6,$7:$7,)-1,1,1))</f>
        <v>21314</v>
      </c>
      <c r="CV171">
        <f ca="1">SUM(OFFSET($B171,-($B171-1),MATCH(CV$6,$7:$7,)-1,1,1):OFFSET($B171,0,MATCH(CV$6,$7:$7,)-1,1,1))</f>
        <v>0</v>
      </c>
      <c r="CW171">
        <f ca="1">SUM(OFFSET($B171,-($B171-1),MATCH(CW$6,$7:$7,)-1,1,1):OFFSET($B171,0,MATCH(CW$6,$7:$7,)-1,1,1))</f>
        <v>4237</v>
      </c>
      <c r="CX171">
        <f ca="1">SUM(OFFSET($B171,-($B171-1),MATCH(CX$6,$7:$7,)-1,1,1):OFFSET($B171,0,MATCH(CX$6,$7:$7,)-1,1,1))</f>
        <v>124663</v>
      </c>
    </row>
    <row r="172" spans="2:102">
      <c r="B172" s="38">
        <v>4</v>
      </c>
      <c r="C172" s="37">
        <v>43647</v>
      </c>
      <c r="D172" s="153">
        <f>'[3]Data Summary'!$E47</f>
        <v>78019</v>
      </c>
      <c r="E172" s="154">
        <f>'[3]Data Summary'!$I47</f>
        <v>576</v>
      </c>
      <c r="F172" s="154">
        <f>'[3]Data Summary'!$M47</f>
        <v>101503</v>
      </c>
      <c r="G172" s="155">
        <f t="shared" si="150"/>
        <v>935232</v>
      </c>
      <c r="H172" s="155">
        <f t="shared" si="150"/>
        <v>6597</v>
      </c>
      <c r="I172" s="155">
        <f t="shared" si="150"/>
        <v>1171073</v>
      </c>
      <c r="J172" s="155">
        <f ca="1">SUM(OFFSET($B172,-($B172-1),MATCH(J$6,$7:$7,)-1,1,1):OFFSET($B172,0,MATCH(J$6,$7:$7,)-1,1,1))</f>
        <v>2213</v>
      </c>
      <c r="K172" s="155">
        <f ca="1">SUM(OFFSET($B172,-($B172-1),MATCH(K$6,$7:$7,)-1,1,1):OFFSET($B172,0,MATCH(K$6,$7:$7,)-1,1,1))</f>
        <v>392249</v>
      </c>
      <c r="L172" s="155">
        <f ca="1">SUM(OFFSET($B172,-($B172-1),MATCH(L$6,$7:$7,)-1,1,1):OFFSET($B172,0,MATCH(L$6,$7:$7,)-1,1,1))</f>
        <v>3735789</v>
      </c>
      <c r="M172" s="31">
        <f>'[3]Data Summary'!$C47</f>
        <v>457985</v>
      </c>
      <c r="N172" s="41">
        <f>'[3]Data Summary'!$G47</f>
        <v>6528</v>
      </c>
      <c r="O172" s="41">
        <f>'[3]Data Summary'!$K47</f>
        <v>562105</v>
      </c>
      <c r="P172">
        <f t="shared" si="151"/>
        <v>5506405</v>
      </c>
      <c r="Q172">
        <f t="shared" si="151"/>
        <v>78253</v>
      </c>
      <c r="R172">
        <f t="shared" si="151"/>
        <v>6639247</v>
      </c>
      <c r="S172">
        <f ca="1">SUM(OFFSET($B172,-($B172-1),MATCH(S$6,$7:$7,)-1,1,1):OFFSET($B172,0,MATCH(S$6,$7:$7,)-1,1,1))</f>
        <v>25866</v>
      </c>
      <c r="T172">
        <f ca="1">SUM(OFFSET($B172,-($B172-1),MATCH(T$6,$7:$7,)-1,1,1):OFFSET($B172,0,MATCH(T$6,$7:$7,)-1,1,1))</f>
        <v>2192087</v>
      </c>
      <c r="U172">
        <f ca="1">SUM(OFFSET($B172,-($B172-1),MATCH(U$6,$7:$7,)-1,1,1):OFFSET($B172,0,MATCH(U$6,$7:$7,)-1,1,1))</f>
        <v>22003914</v>
      </c>
      <c r="V172" s="31">
        <f>'[3]Tab K Summary'!$B91</f>
        <v>1556</v>
      </c>
      <c r="W172" s="41">
        <f>'[3]Tab K Summary'!$D91</f>
        <v>10647</v>
      </c>
      <c r="X172" s="41">
        <f>'[3]Tab K Summary'!$F91</f>
        <v>1227</v>
      </c>
      <c r="Y172" s="41">
        <f>'[3]Tab K Summary'!$H91</f>
        <v>24291</v>
      </c>
      <c r="Z172" s="41">
        <f>'[3]Tab K Summary'!$J91</f>
        <v>437</v>
      </c>
      <c r="AA172" s="41">
        <f>'[3]Tab K Summary'!$L91</f>
        <v>138</v>
      </c>
      <c r="AB172" s="41">
        <f>'[3]Tab K Summary'!$N91</f>
        <v>682</v>
      </c>
      <c r="AC172" s="41">
        <f>'[3]Tab K Summary'!$P91</f>
        <v>0</v>
      </c>
      <c r="AD172" s="41">
        <f>'[3]Tab K Summary'!$R91</f>
        <v>0</v>
      </c>
      <c r="AE172" s="41">
        <f>'[3]Tab K Summary'!$T91</f>
        <v>0</v>
      </c>
      <c r="AF172" s="41">
        <f t="shared" si="152"/>
        <v>1556</v>
      </c>
      <c r="AG172" s="41">
        <f>'[3]Tab K Summary'!$X91</f>
        <v>0</v>
      </c>
      <c r="AH172" s="41">
        <f>'[3]Tab K Summary'!$Z91</f>
        <v>0</v>
      </c>
      <c r="AI172" s="41">
        <f t="shared" si="153"/>
        <v>1227</v>
      </c>
      <c r="AJ172" s="41">
        <f t="shared" si="154"/>
        <v>682</v>
      </c>
      <c r="AK172" s="41">
        <f>'[3]Tab K Summary'!$AF91</f>
        <v>0</v>
      </c>
      <c r="AL172" s="41">
        <f>'[3]Tab K Summary'!$AH91</f>
        <v>0</v>
      </c>
      <c r="AM172" s="41">
        <f>'[3]Tab K Summary'!$AJ91</f>
        <v>0</v>
      </c>
      <c r="AN172" s="41">
        <f>'[3]Tab K Summary'!$AL91</f>
        <v>0</v>
      </c>
      <c r="AO172" s="41">
        <f>'[3]Tab K Summary'!$AN91</f>
        <v>0</v>
      </c>
      <c r="AP172" s="41">
        <f>'[3]Tab K Summary'!$AP91</f>
        <v>0</v>
      </c>
      <c r="AQ172" s="41">
        <f>'[3]Tab K Summary'!$AR91</f>
        <v>0</v>
      </c>
      <c r="AR172" s="2">
        <f t="shared" si="155"/>
        <v>17170</v>
      </c>
      <c r="AS172" s="2">
        <f t="shared" si="155"/>
        <v>156943</v>
      </c>
      <c r="AT172" s="2">
        <f t="shared" si="155"/>
        <v>24974</v>
      </c>
      <c r="AU172" s="2">
        <f t="shared" si="155"/>
        <v>249908</v>
      </c>
      <c r="AV172" s="2">
        <f t="shared" si="155"/>
        <v>8265</v>
      </c>
      <c r="AW172" s="2">
        <f t="shared" si="155"/>
        <v>2075</v>
      </c>
      <c r="AX172" s="2">
        <f t="shared" si="155"/>
        <v>12447</v>
      </c>
      <c r="AY172" s="2">
        <f t="shared" si="155"/>
        <v>1771</v>
      </c>
      <c r="AZ172" s="2">
        <f t="shared" si="155"/>
        <v>953</v>
      </c>
      <c r="BA172" s="2">
        <f t="shared" si="155"/>
        <v>378</v>
      </c>
      <c r="BB172" s="2">
        <f t="shared" si="155"/>
        <v>17251</v>
      </c>
      <c r="BC172" s="2">
        <f t="shared" si="155"/>
        <v>4100</v>
      </c>
      <c r="BD172" s="2">
        <f t="shared" si="155"/>
        <v>409</v>
      </c>
      <c r="BE172" s="2">
        <f t="shared" si="155"/>
        <v>25611</v>
      </c>
      <c r="BF172" s="2">
        <f t="shared" si="155"/>
        <v>12446</v>
      </c>
      <c r="BG172" s="2">
        <f t="shared" si="155"/>
        <v>50</v>
      </c>
      <c r="BH172" s="2">
        <f t="shared" si="155"/>
        <v>0</v>
      </c>
      <c r="BI172" s="2">
        <f t="shared" si="155"/>
        <v>2242</v>
      </c>
      <c r="BJ172" s="2">
        <f t="shared" si="155"/>
        <v>124</v>
      </c>
      <c r="BK172" s="2">
        <f t="shared" si="155"/>
        <v>656</v>
      </c>
      <c r="BL172" s="2">
        <f t="shared" si="155"/>
        <v>109540</v>
      </c>
      <c r="BM172" s="2">
        <f t="shared" si="155"/>
        <v>0</v>
      </c>
      <c r="BN172">
        <f ca="1">SUM(OFFSET($B172,-($B172-1),MATCH(BN$6,$7:$7,)-1,1,1):OFFSET($B172,0,MATCH(BN$6,$7:$7,)-1,1,1))</f>
        <v>46287</v>
      </c>
      <c r="BO172">
        <f ca="1">SUM(OFFSET($B172,-($B172-1),MATCH(BO$6,$7:$7,)-1,1,1):OFFSET($B172,0,MATCH(BO$6,$7:$7,)-1,1,1))</f>
        <v>5042</v>
      </c>
      <c r="BP172">
        <f ca="1">SUM(OFFSET($B172,-($B172-1),MATCH(BP$6,$7:$7,)-1,1,1):OFFSET($B172,0,MATCH(BP$6,$7:$7,)-1,1,1))</f>
        <v>85003</v>
      </c>
      <c r="BQ172">
        <f ca="1">SUM(OFFSET($B172,-($B172-1),MATCH(BQ$6,$7:$7,)-1,1,1):OFFSET($B172,0,MATCH(BQ$6,$7:$7,)-1,1,1))</f>
        <v>1707</v>
      </c>
      <c r="BR172">
        <f ca="1">SUM(OFFSET($B172,-($B172-1),MATCH(BR$6,$7:$7,)-1,1,1):OFFSET($B172,0,MATCH(BR$6,$7:$7,)-1,1,1))</f>
        <v>552</v>
      </c>
      <c r="BS172">
        <f ca="1">SUM(OFFSET($B172,-($B172-1),MATCH(BS$6,$7:$7,)-1,1,1):OFFSET($B172,0,MATCH(BS$6,$7:$7,)-1,1,1))</f>
        <v>3330</v>
      </c>
      <c r="BT172">
        <f ca="1">SUM(OFFSET($B172,-($B172-1),MATCH(BT$6,$7:$7,)-1,1,1):OFFSET($B172,0,MATCH(BT$6,$7:$7,)-1,1,1))</f>
        <v>0</v>
      </c>
      <c r="BU172">
        <f ca="1">SUM(OFFSET($B172,-($B172-1),MATCH(BU$6,$7:$7,)-1,1,1):OFFSET($B172,0,MATCH(BU$6,$7:$7,)-1,1,1))</f>
        <v>0</v>
      </c>
      <c r="BV172">
        <f ca="1">SUM(OFFSET($B172,-($B172-1),MATCH(BV$6,$7:$7,)-1,1,1):OFFSET($B172,0,MATCH(BV$6,$7:$7,)-1,1,1))</f>
        <v>0</v>
      </c>
      <c r="BW172">
        <f ca="1">SUM(OFFSET($B172,-($B172-1),MATCH(BW$6,$7:$7,)-1,1,1):OFFSET($B172,0,MATCH(BW$6,$7:$7,)-1,1,1))</f>
        <v>6098</v>
      </c>
      <c r="BX172">
        <f ca="1">SUM(OFFSET($B172,-($B172-1),MATCH(BX$6,$7:$7,)-1,1,1):OFFSET($B172,0,MATCH(BX$6,$7:$7,)-1,1,1))</f>
        <v>0</v>
      </c>
      <c r="BY172">
        <f ca="1">SUM(OFFSET($B172,-($B172-1),MATCH(BY$6,$7:$7,)-1,1,1):OFFSET($B172,0,MATCH(BY$6,$7:$7,)-1,1,1))</f>
        <v>0</v>
      </c>
      <c r="BZ172">
        <f ca="1">SUM(OFFSET($B172,-($B172-1),MATCH(BZ$6,$7:$7,)-1,1,1):OFFSET($B172,0,MATCH(BZ$6,$7:$7,)-1,1,1))</f>
        <v>5042</v>
      </c>
      <c r="CA172">
        <f ca="1">SUM(OFFSET($B172,-($B172-1),MATCH(CA$6,$7:$7,)-1,1,1):OFFSET($B172,0,MATCH(CA$6,$7:$7,)-1,1,1))</f>
        <v>3330</v>
      </c>
      <c r="CB172">
        <f ca="1">SUM(OFFSET($B172,-($B172-1),MATCH(CB$6,$7:$7,)-1,1,1):OFFSET($B172,0,MATCH(CB$6,$7:$7,)-1,1,1))</f>
        <v>0</v>
      </c>
      <c r="CC172">
        <f ca="1">SUM(OFFSET($B172,-($B172-1),MATCH(CC$6,$7:$7,)-1,1,1):OFFSET($B172,0,MATCH(CC$6,$7:$7,)-1,1,1))</f>
        <v>0</v>
      </c>
      <c r="CD172">
        <f ca="1">SUM(OFFSET($B172,-($B172-1),MATCH(CD$6,$7:$7,)-1,1,1):OFFSET($B172,0,MATCH(CD$6,$7:$7,)-1,1,1))</f>
        <v>0</v>
      </c>
      <c r="CE172">
        <f ca="1">SUM(OFFSET($B172,-($B172-1),MATCH(CE$6,$7:$7,)-1,1,1):OFFSET($B172,0,MATCH(CE$6,$7:$7,)-1,1,1))</f>
        <v>0</v>
      </c>
      <c r="CF172">
        <f ca="1">SUM(OFFSET($B172,-($B172-1),MATCH(CF$6,$7:$7,)-1,1,1):OFFSET($B172,0,MATCH(CF$6,$7:$7,)-1,1,1))</f>
        <v>0</v>
      </c>
      <c r="CG172">
        <f ca="1">SUM(OFFSET($B172,-($B172-1),MATCH(CG$6,$7:$7,)-1,1,1):OFFSET($B172,0,MATCH(CG$6,$7:$7,)-1,1,1))</f>
        <v>0</v>
      </c>
      <c r="CH172">
        <f ca="1">SUM(OFFSET($B172,-($B172-1),MATCH(CH$6,$7:$7,)-1,1,1):OFFSET($B172,0,MATCH(CH$6,$7:$7,)-1,1,1))</f>
        <v>0</v>
      </c>
      <c r="CI172">
        <f ca="1">SUM(OFFSET($B172,-($B172-1),MATCH(CI$6,$7:$7,)-1,1,1):OFFSET($B172,0,MATCH(CI$6,$7:$7,)-1,1,1))</f>
        <v>67545</v>
      </c>
      <c r="CJ172" s="41">
        <f>'[3]Tab L Summary'!$B91</f>
        <v>3567</v>
      </c>
      <c r="CK172">
        <f>'[3]Tab L Summary'!$D91</f>
        <v>2681</v>
      </c>
      <c r="CL172" s="41">
        <f>'[3]Tab L Summary'!$F91</f>
        <v>6473</v>
      </c>
      <c r="CM172">
        <f>'[3]Tab L Summary'!$H91</f>
        <v>0</v>
      </c>
      <c r="CN172" s="41">
        <f>'[3]Tab L Summary'!$J91</f>
        <v>1547</v>
      </c>
      <c r="CO172" s="2">
        <f t="shared" si="156"/>
        <v>42238</v>
      </c>
      <c r="CP172" s="2">
        <f t="shared" si="156"/>
        <v>53982</v>
      </c>
      <c r="CQ172" s="2">
        <f t="shared" si="156"/>
        <v>102809</v>
      </c>
      <c r="CR172" s="2">
        <f t="shared" si="156"/>
        <v>0</v>
      </c>
      <c r="CS172" s="2">
        <f t="shared" si="156"/>
        <v>18254</v>
      </c>
      <c r="CT172">
        <f ca="1">SUM(OFFSET($B172,-($B172-1),MATCH(CT$6,$7:$7,)-1,1,1):OFFSET($B172,0,MATCH(CT$6,$7:$7,)-1,1,1))</f>
        <v>13448</v>
      </c>
      <c r="CU172">
        <f ca="1">SUM(OFFSET($B172,-($B172-1),MATCH(CU$6,$7:$7,)-1,1,1):OFFSET($B172,0,MATCH(CU$6,$7:$7,)-1,1,1))</f>
        <v>27787</v>
      </c>
      <c r="CV172">
        <f ca="1">SUM(OFFSET($B172,-($B172-1),MATCH(CV$6,$7:$7,)-1,1,1):OFFSET($B172,0,MATCH(CV$6,$7:$7,)-1,1,1))</f>
        <v>0</v>
      </c>
      <c r="CW172">
        <f ca="1">SUM(OFFSET($B172,-($B172-1),MATCH(CW$6,$7:$7,)-1,1,1):OFFSET($B172,0,MATCH(CW$6,$7:$7,)-1,1,1))</f>
        <v>5784</v>
      </c>
      <c r="CX172">
        <f ca="1">SUM(OFFSET($B172,-($B172-1),MATCH(CX$6,$7:$7,)-1,1,1):OFFSET($B172,0,MATCH(CX$6,$7:$7,)-1,1,1))</f>
        <v>166901</v>
      </c>
    </row>
    <row r="173" spans="2:102">
      <c r="B173" s="38">
        <v>5</v>
      </c>
      <c r="C173" s="37">
        <v>43678</v>
      </c>
      <c r="D173" s="153">
        <f>'[3]Data Summary'!$E48</f>
        <v>76089</v>
      </c>
      <c r="E173" s="154">
        <f>'[3]Data Summary'!$I48</f>
        <v>564</v>
      </c>
      <c r="F173" s="154">
        <f>'[3]Data Summary'!$M48</f>
        <v>100678</v>
      </c>
      <c r="G173" s="155">
        <f t="shared" ref="G173:I174" si="157">SUM(D162:D173)</f>
        <v>936202</v>
      </c>
      <c r="H173" s="155">
        <f t="shared" si="157"/>
        <v>6628</v>
      </c>
      <c r="I173" s="155">
        <f t="shared" si="157"/>
        <v>1177451</v>
      </c>
      <c r="J173" s="155">
        <f ca="1">SUM(OFFSET($B173,-($B173-1),MATCH(J$6,$7:$7,)-1,1,1):OFFSET($B173,0,MATCH(J$6,$7:$7,)-1,1,1))</f>
        <v>2777</v>
      </c>
      <c r="K173" s="155">
        <f ca="1">SUM(OFFSET($B173,-($B173-1),MATCH(K$6,$7:$7,)-1,1,1):OFFSET($B173,0,MATCH(K$6,$7:$7,)-1,1,1))</f>
        <v>492927</v>
      </c>
      <c r="L173" s="155">
        <f ca="1">SUM(OFFSET($B173,-($B173-1),MATCH(L$6,$7:$7,)-1,1,1):OFFSET($B173,0,MATCH(L$6,$7:$7,)-1,1,1))</f>
        <v>4671991</v>
      </c>
      <c r="M173" s="31">
        <f>'[3]Data Summary'!$C48</f>
        <v>448697</v>
      </c>
      <c r="N173" s="41">
        <f>'[3]Data Summary'!$G48</f>
        <v>6384</v>
      </c>
      <c r="O173" s="41">
        <f>'[3]Data Summary'!$K48</f>
        <v>538579</v>
      </c>
      <c r="P173">
        <f t="shared" ref="P173:R174" si="158">SUM(M162:M173)</f>
        <v>5500424</v>
      </c>
      <c r="Q173">
        <f t="shared" si="158"/>
        <v>77922</v>
      </c>
      <c r="R173">
        <f t="shared" si="158"/>
        <v>6601123</v>
      </c>
      <c r="S173">
        <f ca="1">SUM(OFFSET($B173,-($B173-1),MATCH(S$6,$7:$7,)-1,1,1):OFFSET($B173,0,MATCH(S$6,$7:$7,)-1,1,1))</f>
        <v>32250</v>
      </c>
      <c r="T173">
        <f ca="1">SUM(OFFSET($B173,-($B173-1),MATCH(T$6,$7:$7,)-1,1,1):OFFSET($B173,0,MATCH(T$6,$7:$7,)-1,1,1))</f>
        <v>2730666</v>
      </c>
      <c r="U173">
        <f ca="1">SUM(OFFSET($B173,-($B173-1),MATCH(U$6,$7:$7,)-1,1,1):OFFSET($B173,0,MATCH(U$6,$7:$7,)-1,1,1))</f>
        <v>27504338</v>
      </c>
      <c r="V173" s="31">
        <f>'[3]Tab K Summary'!$B92</f>
        <v>1516</v>
      </c>
      <c r="W173" s="41">
        <f>'[3]Tab K Summary'!$D92</f>
        <v>11008</v>
      </c>
      <c r="X173" s="41">
        <f>'[3]Tab K Summary'!$F92</f>
        <v>1114</v>
      </c>
      <c r="Y173" s="41">
        <f>'[3]Tab K Summary'!$H92</f>
        <v>23089</v>
      </c>
      <c r="Z173" s="41">
        <f>'[3]Tab K Summary'!$J92</f>
        <v>378</v>
      </c>
      <c r="AA173" s="41">
        <f>'[3]Tab K Summary'!$L92</f>
        <v>138</v>
      </c>
      <c r="AB173" s="41">
        <f>'[3]Tab K Summary'!$N92</f>
        <v>652</v>
      </c>
      <c r="AC173" s="41">
        <f>'[3]Tab K Summary'!$P92</f>
        <v>0</v>
      </c>
      <c r="AD173" s="41">
        <f>'[3]Tab K Summary'!$R92</f>
        <v>0</v>
      </c>
      <c r="AE173" s="41">
        <f>'[3]Tab K Summary'!$T92</f>
        <v>0</v>
      </c>
      <c r="AF173" s="41">
        <f t="shared" si="152"/>
        <v>1516</v>
      </c>
      <c r="AG173" s="41">
        <f>'[3]Tab K Summary'!$X92</f>
        <v>0</v>
      </c>
      <c r="AH173" s="41">
        <f>'[3]Tab K Summary'!$Z92</f>
        <v>0</v>
      </c>
      <c r="AI173" s="41">
        <f t="shared" si="153"/>
        <v>1114</v>
      </c>
      <c r="AJ173" s="41">
        <f t="shared" si="154"/>
        <v>652</v>
      </c>
      <c r="AK173" s="41">
        <f>'[3]Tab K Summary'!$AF92</f>
        <v>0</v>
      </c>
      <c r="AL173" s="41">
        <f>'[3]Tab K Summary'!$AH92</f>
        <v>0</v>
      </c>
      <c r="AM173" s="41">
        <f>'[3]Tab K Summary'!$AJ92</f>
        <v>0</v>
      </c>
      <c r="AN173" s="41">
        <f>'[3]Tab K Summary'!$AL92</f>
        <v>0</v>
      </c>
      <c r="AO173" s="41">
        <f>'[3]Tab K Summary'!$AN92</f>
        <v>0</v>
      </c>
      <c r="AP173" s="41">
        <f>'[3]Tab K Summary'!$AP92</f>
        <v>0</v>
      </c>
      <c r="AQ173" s="41">
        <f>'[3]Tab K Summary'!$AR92</f>
        <v>0</v>
      </c>
      <c r="AR173" s="2">
        <f t="shared" ref="AR173:BM173" si="159">SUM(V162:V173)</f>
        <v>17743</v>
      </c>
      <c r="AS173" s="2">
        <f t="shared" si="159"/>
        <v>157233</v>
      </c>
      <c r="AT173" s="2">
        <f t="shared" si="159"/>
        <v>25102</v>
      </c>
      <c r="AU173" s="2">
        <f t="shared" si="159"/>
        <v>249486</v>
      </c>
      <c r="AV173" s="2">
        <f t="shared" si="159"/>
        <v>8012</v>
      </c>
      <c r="AW173" s="2">
        <f t="shared" si="159"/>
        <v>2110</v>
      </c>
      <c r="AX173" s="2">
        <f t="shared" si="159"/>
        <v>12664</v>
      </c>
      <c r="AY173" s="2">
        <f t="shared" si="159"/>
        <v>1338</v>
      </c>
      <c r="AZ173" s="2">
        <f t="shared" si="159"/>
        <v>557</v>
      </c>
      <c r="BA173" s="2">
        <f t="shared" si="159"/>
        <v>243</v>
      </c>
      <c r="BB173" s="2">
        <f t="shared" si="159"/>
        <v>17803</v>
      </c>
      <c r="BC173" s="2">
        <f t="shared" si="159"/>
        <v>3056</v>
      </c>
      <c r="BD173" s="2">
        <f t="shared" si="159"/>
        <v>256</v>
      </c>
      <c r="BE173" s="2">
        <f t="shared" si="159"/>
        <v>25528</v>
      </c>
      <c r="BF173" s="2">
        <f t="shared" si="159"/>
        <v>12663</v>
      </c>
      <c r="BG173" s="2">
        <f t="shared" si="159"/>
        <v>17</v>
      </c>
      <c r="BH173" s="2">
        <f t="shared" si="159"/>
        <v>0</v>
      </c>
      <c r="BI173" s="2">
        <f t="shared" si="159"/>
        <v>1739</v>
      </c>
      <c r="BJ173" s="2">
        <f t="shared" si="159"/>
        <v>107</v>
      </c>
      <c r="BK173" s="2">
        <f t="shared" si="159"/>
        <v>486</v>
      </c>
      <c r="BL173" s="2">
        <f t="shared" si="159"/>
        <v>75192</v>
      </c>
      <c r="BM173" s="2">
        <f t="shared" si="159"/>
        <v>0</v>
      </c>
      <c r="BN173">
        <f ca="1">SUM(OFFSET($B173,-($B173-1),MATCH(BN$6,$7:$7,)-1,1,1):OFFSET($B173,0,MATCH(BN$6,$7:$7,)-1,1,1))</f>
        <v>57295</v>
      </c>
      <c r="BO173">
        <f ca="1">SUM(OFFSET($B173,-($B173-1),MATCH(BO$6,$7:$7,)-1,1,1):OFFSET($B173,0,MATCH(BO$6,$7:$7,)-1,1,1))</f>
        <v>6156</v>
      </c>
      <c r="BP173">
        <f ca="1">SUM(OFFSET($B173,-($B173-1),MATCH(BP$6,$7:$7,)-1,1,1):OFFSET($B173,0,MATCH(BP$6,$7:$7,)-1,1,1))</f>
        <v>108092</v>
      </c>
      <c r="BQ173">
        <f ca="1">SUM(OFFSET($B173,-($B173-1),MATCH(BQ$6,$7:$7,)-1,1,1):OFFSET($B173,0,MATCH(BQ$6,$7:$7,)-1,1,1))</f>
        <v>2085</v>
      </c>
      <c r="BR173">
        <f ca="1">SUM(OFFSET($B173,-($B173-1),MATCH(BR$6,$7:$7,)-1,1,1):OFFSET($B173,0,MATCH(BR$6,$7:$7,)-1,1,1))</f>
        <v>690</v>
      </c>
      <c r="BS173">
        <f ca="1">SUM(OFFSET($B173,-($B173-1),MATCH(BS$6,$7:$7,)-1,1,1):OFFSET($B173,0,MATCH(BS$6,$7:$7,)-1,1,1))</f>
        <v>3982</v>
      </c>
      <c r="BT173">
        <f ca="1">SUM(OFFSET($B173,-($B173-1),MATCH(BT$6,$7:$7,)-1,1,1):OFFSET($B173,0,MATCH(BT$6,$7:$7,)-1,1,1))</f>
        <v>0</v>
      </c>
      <c r="BU173">
        <f ca="1">SUM(OFFSET($B173,-($B173-1),MATCH(BU$6,$7:$7,)-1,1,1):OFFSET($B173,0,MATCH(BU$6,$7:$7,)-1,1,1))</f>
        <v>0</v>
      </c>
      <c r="BV173">
        <f ca="1">SUM(OFFSET($B173,-($B173-1),MATCH(BV$6,$7:$7,)-1,1,1):OFFSET($B173,0,MATCH(BV$6,$7:$7,)-1,1,1))</f>
        <v>0</v>
      </c>
      <c r="BW173">
        <f ca="1">SUM(OFFSET($B173,-($B173-1),MATCH(BW$6,$7:$7,)-1,1,1):OFFSET($B173,0,MATCH(BW$6,$7:$7,)-1,1,1))</f>
        <v>7614</v>
      </c>
      <c r="BX173">
        <f ca="1">SUM(OFFSET($B173,-($B173-1),MATCH(BX$6,$7:$7,)-1,1,1):OFFSET($B173,0,MATCH(BX$6,$7:$7,)-1,1,1))</f>
        <v>0</v>
      </c>
      <c r="BY173">
        <f ca="1">SUM(OFFSET($B173,-($B173-1),MATCH(BY$6,$7:$7,)-1,1,1):OFFSET($B173,0,MATCH(BY$6,$7:$7,)-1,1,1))</f>
        <v>0</v>
      </c>
      <c r="BZ173">
        <f ca="1">SUM(OFFSET($B173,-($B173-1),MATCH(BZ$6,$7:$7,)-1,1,1):OFFSET($B173,0,MATCH(BZ$6,$7:$7,)-1,1,1))</f>
        <v>6156</v>
      </c>
      <c r="CA173">
        <f ca="1">SUM(OFFSET($B173,-($B173-1),MATCH(CA$6,$7:$7,)-1,1,1):OFFSET($B173,0,MATCH(CA$6,$7:$7,)-1,1,1))</f>
        <v>3982</v>
      </c>
      <c r="CB173">
        <f ca="1">SUM(OFFSET($B173,-($B173-1),MATCH(CB$6,$7:$7,)-1,1,1):OFFSET($B173,0,MATCH(CB$6,$7:$7,)-1,1,1))</f>
        <v>0</v>
      </c>
      <c r="CC173">
        <f ca="1">SUM(OFFSET($B173,-($B173-1),MATCH(CC$6,$7:$7,)-1,1,1):OFFSET($B173,0,MATCH(CC$6,$7:$7,)-1,1,1))</f>
        <v>0</v>
      </c>
      <c r="CD173">
        <f ca="1">SUM(OFFSET($B173,-($B173-1),MATCH(CD$6,$7:$7,)-1,1,1):OFFSET($B173,0,MATCH(CD$6,$7:$7,)-1,1,1))</f>
        <v>0</v>
      </c>
      <c r="CE173">
        <f ca="1">SUM(OFFSET($B173,-($B173-1),MATCH(CE$6,$7:$7,)-1,1,1):OFFSET($B173,0,MATCH(CE$6,$7:$7,)-1,1,1))</f>
        <v>0</v>
      </c>
      <c r="CF173">
        <f ca="1">SUM(OFFSET($B173,-($B173-1),MATCH(CF$6,$7:$7,)-1,1,1):OFFSET($B173,0,MATCH(CF$6,$7:$7,)-1,1,1))</f>
        <v>0</v>
      </c>
      <c r="CG173">
        <f ca="1">SUM(OFFSET($B173,-($B173-1),MATCH(CG$6,$7:$7,)-1,1,1):OFFSET($B173,0,MATCH(CG$6,$7:$7,)-1,1,1))</f>
        <v>0</v>
      </c>
      <c r="CH173">
        <f ca="1">SUM(OFFSET($B173,-($B173-1),MATCH(CH$6,$7:$7,)-1,1,1):OFFSET($B173,0,MATCH(CH$6,$7:$7,)-1,1,1))</f>
        <v>0</v>
      </c>
      <c r="CI173">
        <f ca="1">SUM(OFFSET($B173,-($B173-1),MATCH(CI$6,$7:$7,)-1,1,1):OFFSET($B173,0,MATCH(CI$6,$7:$7,)-1,1,1))</f>
        <v>85288</v>
      </c>
      <c r="CJ173" s="41">
        <f>'[3]Tab L Summary'!$B92</f>
        <v>3987</v>
      </c>
      <c r="CK173">
        <f>'[3]Tab L Summary'!$D92</f>
        <v>2603</v>
      </c>
      <c r="CL173" s="41">
        <f>'[3]Tab L Summary'!$F92</f>
        <v>6229</v>
      </c>
      <c r="CM173">
        <f>'[3]Tab L Summary'!$H92</f>
        <v>0</v>
      </c>
      <c r="CN173" s="41">
        <f>'[3]Tab L Summary'!$J92</f>
        <v>1519</v>
      </c>
      <c r="CO173" s="2">
        <f t="shared" ref="CO173:CS174" si="160">SUM(CJ162:CJ173)</f>
        <v>42913</v>
      </c>
      <c r="CP173" s="2">
        <f t="shared" si="160"/>
        <v>53833</v>
      </c>
      <c r="CQ173" s="2">
        <f t="shared" si="160"/>
        <v>102542</v>
      </c>
      <c r="CR173" s="2">
        <f t="shared" si="160"/>
        <v>0</v>
      </c>
      <c r="CS173" s="2">
        <f t="shared" si="160"/>
        <v>18925</v>
      </c>
      <c r="CT173">
        <f ca="1">SUM(OFFSET($B173,-($B173-1),MATCH(CT$6,$7:$7,)-1,1,1):OFFSET($B173,0,MATCH(CT$6,$7:$7,)-1,1,1))</f>
        <v>16051</v>
      </c>
      <c r="CU173">
        <f ca="1">SUM(OFFSET($B173,-($B173-1),MATCH(CU$6,$7:$7,)-1,1,1):OFFSET($B173,0,MATCH(CU$6,$7:$7,)-1,1,1))</f>
        <v>34016</v>
      </c>
      <c r="CV173">
        <f ca="1">SUM(OFFSET($B173,-($B173-1),MATCH(CV$6,$7:$7,)-1,1,1):OFFSET($B173,0,MATCH(CV$6,$7:$7,)-1,1,1))</f>
        <v>0</v>
      </c>
      <c r="CW173">
        <f ca="1">SUM(OFFSET($B173,-($B173-1),MATCH(CW$6,$7:$7,)-1,1,1):OFFSET($B173,0,MATCH(CW$6,$7:$7,)-1,1,1))</f>
        <v>7303</v>
      </c>
      <c r="CX173">
        <f ca="1">SUM(OFFSET($B173,-($B173-1),MATCH(CX$6,$7:$7,)-1,1,1):OFFSET($B173,0,MATCH(CX$6,$7:$7,)-1,1,1))</f>
        <v>209814</v>
      </c>
    </row>
    <row r="174" spans="2:102">
      <c r="B174" s="38">
        <v>6</v>
      </c>
      <c r="C174" s="37">
        <v>43709</v>
      </c>
      <c r="D174" s="153">
        <f>'[3]Data Summary'!$E49</f>
        <v>76211</v>
      </c>
      <c r="E174" s="154">
        <f>'[3]Data Summary'!$I49</f>
        <v>556</v>
      </c>
      <c r="F174" s="154">
        <f>'[3]Data Summary'!$M49</f>
        <v>98933</v>
      </c>
      <c r="G174" s="155">
        <f t="shared" si="157"/>
        <v>935330</v>
      </c>
      <c r="H174" s="155">
        <f t="shared" si="157"/>
        <v>6664</v>
      </c>
      <c r="I174" s="155">
        <f t="shared" si="157"/>
        <v>1183778</v>
      </c>
      <c r="J174" s="155">
        <f ca="1">SUM(OFFSET($B174,-($B174-1),MATCH(J$6,$7:$7,)-1,1,1):OFFSET($B174,0,MATCH(J$6,$7:$7,)-1,1,1))</f>
        <v>3333</v>
      </c>
      <c r="K174" s="155">
        <f ca="1">SUM(OFFSET($B174,-($B174-1),MATCH(K$6,$7:$7,)-1,1,1):OFFSET($B174,0,MATCH(K$6,$7:$7,)-1,1,1))</f>
        <v>591860</v>
      </c>
      <c r="L174" s="155">
        <f ca="1">SUM(OFFSET($B174,-($B174-1),MATCH(L$6,$7:$7,)-1,1,1):OFFSET($B174,0,MATCH(L$6,$7:$7,)-1,1,1))</f>
        <v>5607321</v>
      </c>
      <c r="M174" s="31">
        <f>'[3]Data Summary'!$C49</f>
        <v>443781</v>
      </c>
      <c r="N174" s="41">
        <f>'[3]Data Summary'!$G49</f>
        <v>6284</v>
      </c>
      <c r="O174" s="41">
        <f>'[3]Data Summary'!$K49</f>
        <v>529452</v>
      </c>
      <c r="P174">
        <f t="shared" si="158"/>
        <v>5488486</v>
      </c>
      <c r="Q174">
        <f t="shared" si="158"/>
        <v>77758</v>
      </c>
      <c r="R174">
        <f t="shared" si="158"/>
        <v>6576400</v>
      </c>
      <c r="S174">
        <f ca="1">SUM(OFFSET($B174,-($B174-1),MATCH(S$6,$7:$7,)-1,1,1):OFFSET($B174,0,MATCH(S$6,$7:$7,)-1,1,1))</f>
        <v>38534</v>
      </c>
      <c r="T174">
        <f ca="1">SUM(OFFSET($B174,-($B174-1),MATCH(T$6,$7:$7,)-1,1,1):OFFSET($B174,0,MATCH(T$6,$7:$7,)-1,1,1))</f>
        <v>3260118</v>
      </c>
      <c r="U174">
        <f ca="1">SUM(OFFSET($B174,-($B174-1),MATCH(U$6,$7:$7,)-1,1,1):OFFSET($B174,0,MATCH(U$6,$7:$7,)-1,1,1))</f>
        <v>32992824</v>
      </c>
      <c r="V174" s="31">
        <f>'[3]Tab K Summary'!$B93</f>
        <v>1474</v>
      </c>
      <c r="W174" s="41">
        <f>'[3]Tab K Summary'!$D93</f>
        <v>12224</v>
      </c>
      <c r="X174" s="41">
        <f>'[3]Tab K Summary'!$F93</f>
        <v>1096</v>
      </c>
      <c r="Y174" s="41">
        <f>'[3]Tab K Summary'!$H93</f>
        <v>22907</v>
      </c>
      <c r="Z174" s="41">
        <f>'[3]Tab K Summary'!$J93</f>
        <v>390</v>
      </c>
      <c r="AA174" s="41">
        <f>'[3]Tab K Summary'!$L93</f>
        <v>202</v>
      </c>
      <c r="AB174" s="41">
        <f>'[3]Tab K Summary'!$N93</f>
        <v>759</v>
      </c>
      <c r="AC174" s="41">
        <f>'[3]Tab K Summary'!$P93</f>
        <v>0</v>
      </c>
      <c r="AD174" s="41">
        <f>'[3]Tab K Summary'!$R93</f>
        <v>0</v>
      </c>
      <c r="AE174" s="41">
        <f>'[3]Tab K Summary'!$T93</f>
        <v>0</v>
      </c>
      <c r="AF174" s="41">
        <f t="shared" si="152"/>
        <v>1474</v>
      </c>
      <c r="AG174" s="41">
        <f>'[3]Tab K Summary'!$X93</f>
        <v>0</v>
      </c>
      <c r="AH174" s="41">
        <f>'[3]Tab K Summary'!$Z93</f>
        <v>0</v>
      </c>
      <c r="AI174" s="41">
        <f t="shared" si="153"/>
        <v>1096</v>
      </c>
      <c r="AJ174" s="41">
        <f t="shared" si="154"/>
        <v>759</v>
      </c>
      <c r="AK174" s="41">
        <f>'[3]Tab K Summary'!$AF93</f>
        <v>0</v>
      </c>
      <c r="AL174" s="41">
        <f>'[3]Tab K Summary'!$AH93</f>
        <v>0</v>
      </c>
      <c r="AM174" s="41">
        <f>'[3]Tab K Summary'!$AJ93</f>
        <v>0</v>
      </c>
      <c r="AN174" s="41">
        <f>'[3]Tab K Summary'!$AL93</f>
        <v>0</v>
      </c>
      <c r="AO174" s="41">
        <f>'[3]Tab K Summary'!$AN93</f>
        <v>0</v>
      </c>
      <c r="AP174" s="41">
        <f>'[3]Tab K Summary'!$AP93</f>
        <v>0</v>
      </c>
      <c r="AQ174" s="41">
        <f>'[3]Tab K Summary'!$AR93</f>
        <v>0</v>
      </c>
      <c r="AR174" s="2">
        <f t="shared" ref="AR174:BM174" si="161">SUM(V163:V174)</f>
        <v>18225</v>
      </c>
      <c r="AS174" s="2">
        <f t="shared" si="161"/>
        <v>157308</v>
      </c>
      <c r="AT174" s="2">
        <f t="shared" si="161"/>
        <v>25017</v>
      </c>
      <c r="AU174" s="2">
        <f t="shared" si="161"/>
        <v>248851</v>
      </c>
      <c r="AV174" s="2">
        <f t="shared" si="161"/>
        <v>7699</v>
      </c>
      <c r="AW174" s="2">
        <f t="shared" si="161"/>
        <v>2142</v>
      </c>
      <c r="AX174" s="2">
        <f t="shared" si="161"/>
        <v>12701</v>
      </c>
      <c r="AY174" s="2">
        <f t="shared" si="161"/>
        <v>759</v>
      </c>
      <c r="AZ174" s="2">
        <f t="shared" si="161"/>
        <v>271</v>
      </c>
      <c r="BA174" s="2">
        <f t="shared" si="161"/>
        <v>82</v>
      </c>
      <c r="BB174" s="2">
        <f t="shared" si="161"/>
        <v>18251</v>
      </c>
      <c r="BC174" s="2">
        <f t="shared" si="161"/>
        <v>1808</v>
      </c>
      <c r="BD174" s="2">
        <f t="shared" si="161"/>
        <v>160</v>
      </c>
      <c r="BE174" s="2">
        <f t="shared" si="161"/>
        <v>25280</v>
      </c>
      <c r="BF174" s="2">
        <f t="shared" si="161"/>
        <v>12700</v>
      </c>
      <c r="BG174" s="2">
        <f t="shared" si="161"/>
        <v>17</v>
      </c>
      <c r="BH174" s="2">
        <f t="shared" si="161"/>
        <v>0</v>
      </c>
      <c r="BI174" s="2">
        <f t="shared" si="161"/>
        <v>1001</v>
      </c>
      <c r="BJ174" s="2">
        <f t="shared" si="161"/>
        <v>44</v>
      </c>
      <c r="BK174" s="2">
        <f t="shared" si="161"/>
        <v>198</v>
      </c>
      <c r="BL174" s="2">
        <f t="shared" si="161"/>
        <v>39299</v>
      </c>
      <c r="BM174" s="2">
        <f t="shared" si="161"/>
        <v>0</v>
      </c>
      <c r="BN174">
        <f ca="1">SUM(OFFSET($B174,-($B174-1),MATCH(BN$6,$7:$7,)-1,1,1):OFFSET($B174,0,MATCH(BN$6,$7:$7,)-1,1,1))</f>
        <v>69519</v>
      </c>
      <c r="BO174">
        <f ca="1">SUM(OFFSET($B174,-($B174-1),MATCH(BO$6,$7:$7,)-1,1,1):OFFSET($B174,0,MATCH(BO$6,$7:$7,)-1,1,1))</f>
        <v>7252</v>
      </c>
      <c r="BP174">
        <f ca="1">SUM(OFFSET($B174,-($B174-1),MATCH(BP$6,$7:$7,)-1,1,1):OFFSET($B174,0,MATCH(BP$6,$7:$7,)-1,1,1))</f>
        <v>130999</v>
      </c>
      <c r="BQ174">
        <f ca="1">SUM(OFFSET($B174,-($B174-1),MATCH(BQ$6,$7:$7,)-1,1,1):OFFSET($B174,0,MATCH(BQ$6,$7:$7,)-1,1,1))</f>
        <v>2475</v>
      </c>
      <c r="BR174">
        <f ca="1">SUM(OFFSET($B174,-($B174-1),MATCH(BR$6,$7:$7,)-1,1,1):OFFSET($B174,0,MATCH(BR$6,$7:$7,)-1,1,1))</f>
        <v>892</v>
      </c>
      <c r="BS174">
        <f ca="1">SUM(OFFSET($B174,-($B174-1),MATCH(BS$6,$7:$7,)-1,1,1):OFFSET($B174,0,MATCH(BS$6,$7:$7,)-1,1,1))</f>
        <v>4741</v>
      </c>
      <c r="BT174">
        <f ca="1">SUM(OFFSET($B174,-($B174-1),MATCH(BT$6,$7:$7,)-1,1,1):OFFSET($B174,0,MATCH(BT$6,$7:$7,)-1,1,1))</f>
        <v>0</v>
      </c>
      <c r="BU174">
        <f ca="1">SUM(OFFSET($B174,-($B174-1),MATCH(BU$6,$7:$7,)-1,1,1):OFFSET($B174,0,MATCH(BU$6,$7:$7,)-1,1,1))</f>
        <v>0</v>
      </c>
      <c r="BV174">
        <f ca="1">SUM(OFFSET($B174,-($B174-1),MATCH(BV$6,$7:$7,)-1,1,1):OFFSET($B174,0,MATCH(BV$6,$7:$7,)-1,1,1))</f>
        <v>0</v>
      </c>
      <c r="BW174">
        <f ca="1">SUM(OFFSET($B174,-($B174-1),MATCH(BW$6,$7:$7,)-1,1,1):OFFSET($B174,0,MATCH(BW$6,$7:$7,)-1,1,1))</f>
        <v>9088</v>
      </c>
      <c r="BX174">
        <f ca="1">SUM(OFFSET($B174,-($B174-1),MATCH(BX$6,$7:$7,)-1,1,1):OFFSET($B174,0,MATCH(BX$6,$7:$7,)-1,1,1))</f>
        <v>0</v>
      </c>
      <c r="BY174">
        <f ca="1">SUM(OFFSET($B174,-($B174-1),MATCH(BY$6,$7:$7,)-1,1,1):OFFSET($B174,0,MATCH(BY$6,$7:$7,)-1,1,1))</f>
        <v>0</v>
      </c>
      <c r="BZ174">
        <f ca="1">SUM(OFFSET($B174,-($B174-1),MATCH(BZ$6,$7:$7,)-1,1,1):OFFSET($B174,0,MATCH(BZ$6,$7:$7,)-1,1,1))</f>
        <v>7252</v>
      </c>
      <c r="CA174">
        <f ca="1">SUM(OFFSET($B174,-($B174-1),MATCH(CA$6,$7:$7,)-1,1,1):OFFSET($B174,0,MATCH(CA$6,$7:$7,)-1,1,1))</f>
        <v>4741</v>
      </c>
      <c r="CB174">
        <f ca="1">SUM(OFFSET($B174,-($B174-1),MATCH(CB$6,$7:$7,)-1,1,1):OFFSET($B174,0,MATCH(CB$6,$7:$7,)-1,1,1))</f>
        <v>0</v>
      </c>
      <c r="CC174">
        <f ca="1">SUM(OFFSET($B174,-($B174-1),MATCH(CC$6,$7:$7,)-1,1,1):OFFSET($B174,0,MATCH(CC$6,$7:$7,)-1,1,1))</f>
        <v>0</v>
      </c>
      <c r="CD174">
        <f ca="1">SUM(OFFSET($B174,-($B174-1),MATCH(CD$6,$7:$7,)-1,1,1):OFFSET($B174,0,MATCH(CD$6,$7:$7,)-1,1,1))</f>
        <v>0</v>
      </c>
      <c r="CE174">
        <f ca="1">SUM(OFFSET($B174,-($B174-1),MATCH(CE$6,$7:$7,)-1,1,1):OFFSET($B174,0,MATCH(CE$6,$7:$7,)-1,1,1))</f>
        <v>0</v>
      </c>
      <c r="CF174">
        <f ca="1">SUM(OFFSET($B174,-($B174-1),MATCH(CF$6,$7:$7,)-1,1,1):OFFSET($B174,0,MATCH(CF$6,$7:$7,)-1,1,1))</f>
        <v>0</v>
      </c>
      <c r="CG174">
        <f ca="1">SUM(OFFSET($B174,-($B174-1),MATCH(CG$6,$7:$7,)-1,1,1):OFFSET($B174,0,MATCH(CG$6,$7:$7,)-1,1,1))</f>
        <v>0</v>
      </c>
      <c r="CH174">
        <f ca="1">SUM(OFFSET($B174,-($B174-1),MATCH(CH$6,$7:$7,)-1,1,1):OFFSET($B174,0,MATCH(CH$6,$7:$7,)-1,1,1))</f>
        <v>0</v>
      </c>
      <c r="CI174">
        <f ca="1">SUM(OFFSET($B174,-($B174-1),MATCH(CI$6,$7:$7,)-1,1,1):OFFSET($B174,0,MATCH(CI$6,$7:$7,)-1,1,1))</f>
        <v>103513</v>
      </c>
      <c r="CJ174" s="41">
        <f>'[3]Tab L Summary'!$B93</f>
        <v>3600</v>
      </c>
      <c r="CK174">
        <f>'[3]Tab L Summary'!$D93</f>
        <v>3418</v>
      </c>
      <c r="CL174" s="41">
        <f>'[3]Tab L Summary'!$F93</f>
        <v>6987</v>
      </c>
      <c r="CM174">
        <f>'[3]Tab L Summary'!$H93</f>
        <v>0</v>
      </c>
      <c r="CN174" s="41">
        <f>'[3]Tab L Summary'!$J93</f>
        <v>1724</v>
      </c>
      <c r="CO174" s="2">
        <f t="shared" si="160"/>
        <v>42913</v>
      </c>
      <c r="CP174" s="2">
        <f t="shared" si="160"/>
        <v>53667</v>
      </c>
      <c r="CQ174" s="2">
        <f t="shared" si="160"/>
        <v>102345</v>
      </c>
      <c r="CR174" s="2">
        <f t="shared" si="160"/>
        <v>0</v>
      </c>
      <c r="CS174" s="2">
        <f t="shared" si="160"/>
        <v>19641</v>
      </c>
      <c r="CT174">
        <f ca="1">SUM(OFFSET($B174,-($B174-1),MATCH(CT$6,$7:$7,)-1,1,1):OFFSET($B174,0,MATCH(CT$6,$7:$7,)-1,1,1))</f>
        <v>19469</v>
      </c>
      <c r="CU174">
        <f ca="1">SUM(OFFSET($B174,-($B174-1),MATCH(CU$6,$7:$7,)-1,1,1):OFFSET($B174,0,MATCH(CU$6,$7:$7,)-1,1,1))</f>
        <v>41003</v>
      </c>
      <c r="CV174">
        <f ca="1">SUM(OFFSET($B174,-($B174-1),MATCH(CV$6,$7:$7,)-1,1,1):OFFSET($B174,0,MATCH(CV$6,$7:$7,)-1,1,1))</f>
        <v>0</v>
      </c>
      <c r="CW174">
        <f ca="1">SUM(OFFSET($B174,-($B174-1),MATCH(CW$6,$7:$7,)-1,1,1):OFFSET($B174,0,MATCH(CW$6,$7:$7,)-1,1,1))</f>
        <v>9027</v>
      </c>
      <c r="CX174">
        <f ca="1">SUM(OFFSET($B174,-($B174-1),MATCH(CX$6,$7:$7,)-1,1,1):OFFSET($B174,0,MATCH(CX$6,$7:$7,)-1,1,1))</f>
        <v>252727</v>
      </c>
    </row>
    <row r="175" spans="2:102">
      <c r="B175" s="38">
        <v>7</v>
      </c>
      <c r="C175" s="37">
        <v>43739</v>
      </c>
      <c r="D175" s="153">
        <f>'[3]Data Summary'!$E50</f>
        <v>85687</v>
      </c>
      <c r="E175" s="154">
        <f>'[3]Data Summary'!$I50</f>
        <v>586</v>
      </c>
      <c r="F175" s="154">
        <f>'[3]Data Summary'!$M50</f>
        <v>103884</v>
      </c>
      <c r="G175" s="155">
        <f t="shared" ref="G175:I176" si="162">SUM(D164:D175)</f>
        <v>937339</v>
      </c>
      <c r="H175" s="155">
        <f t="shared" si="162"/>
        <v>6690</v>
      </c>
      <c r="I175" s="155">
        <f t="shared" si="162"/>
        <v>1188364</v>
      </c>
      <c r="J175" s="155">
        <f ca="1">SUM(OFFSET($B175,-($B175-1),MATCH(J$6,$7:$7,)-1,1,1):OFFSET($B175,0,MATCH(J$6,$7:$7,)-1,1,1))</f>
        <v>3919</v>
      </c>
      <c r="K175" s="155">
        <f ca="1">SUM(OFFSET($B175,-($B175-1),MATCH(K$6,$7:$7,)-1,1,1):OFFSET($B175,0,MATCH(K$6,$7:$7,)-1,1,1))</f>
        <v>695744</v>
      </c>
      <c r="L175" s="155">
        <f ca="1">SUM(OFFSET($B175,-($B175-1),MATCH(L$6,$7:$7,)-1,1,1):OFFSET($B175,0,MATCH(L$6,$7:$7,)-1,1,1))</f>
        <v>6544660</v>
      </c>
      <c r="M175" s="31">
        <f>'[3]Data Summary'!$C50</f>
        <v>479853</v>
      </c>
      <c r="N175" s="41">
        <f>'[3]Data Summary'!$G50</f>
        <v>6631</v>
      </c>
      <c r="O175" s="41">
        <f>'[3]Data Summary'!$K50</f>
        <v>557097</v>
      </c>
      <c r="P175">
        <f t="shared" ref="P175:R176" si="163">SUM(M164:M175)</f>
        <v>5481350</v>
      </c>
      <c r="Q175">
        <f t="shared" si="163"/>
        <v>77527</v>
      </c>
      <c r="R175">
        <f t="shared" si="163"/>
        <v>6550331</v>
      </c>
      <c r="S175">
        <f ca="1">SUM(OFFSET($B175,-($B175-1),MATCH(S$6,$7:$7,)-1,1,1):OFFSET($B175,0,MATCH(S$6,$7:$7,)-1,1,1))</f>
        <v>45165</v>
      </c>
      <c r="T175">
        <f ca="1">SUM(OFFSET($B175,-($B175-1),MATCH(T$6,$7:$7,)-1,1,1):OFFSET($B175,0,MATCH(T$6,$7:$7,)-1,1,1))</f>
        <v>3817215</v>
      </c>
      <c r="U175">
        <f ca="1">SUM(OFFSET($B175,-($B175-1),MATCH(U$6,$7:$7,)-1,1,1):OFFSET($B175,0,MATCH(U$6,$7:$7,)-1,1,1))</f>
        <v>38474174</v>
      </c>
      <c r="V175" s="31">
        <f>'[3]Tab K Summary'!$B94</f>
        <v>1390</v>
      </c>
      <c r="W175" s="41">
        <f>'[3]Tab K Summary'!$D94</f>
        <v>12974</v>
      </c>
      <c r="X175" s="41">
        <f>'[3]Tab K Summary'!$F94</f>
        <v>1384</v>
      </c>
      <c r="Y175" s="41">
        <f>'[3]Tab K Summary'!$H94</f>
        <v>27096</v>
      </c>
      <c r="Z175" s="41">
        <f>'[3]Tab K Summary'!$J94</f>
        <v>365</v>
      </c>
      <c r="AA175" s="41">
        <f>'[3]Tab K Summary'!$L94</f>
        <v>205</v>
      </c>
      <c r="AB175" s="41">
        <f>'[3]Tab K Summary'!$N94</f>
        <v>1016</v>
      </c>
      <c r="AC175" s="41">
        <f>'[3]Tab K Summary'!$P94</f>
        <v>0</v>
      </c>
      <c r="AD175" s="41">
        <f>'[3]Tab K Summary'!$R94</f>
        <v>0</v>
      </c>
      <c r="AE175" s="41">
        <f>'[3]Tab K Summary'!$T94</f>
        <v>0</v>
      </c>
      <c r="AF175" s="41">
        <f t="shared" si="152"/>
        <v>1390</v>
      </c>
      <c r="AG175" s="41">
        <f>'[3]Tab K Summary'!$X94</f>
        <v>0</v>
      </c>
      <c r="AH175" s="41">
        <f>'[3]Tab K Summary'!$Z94</f>
        <v>0</v>
      </c>
      <c r="AI175" s="41">
        <f t="shared" si="153"/>
        <v>1384</v>
      </c>
      <c r="AJ175" s="41">
        <f t="shared" si="154"/>
        <v>1016</v>
      </c>
      <c r="AK175" s="41">
        <f>'[3]Tab K Summary'!$AF94</f>
        <v>0</v>
      </c>
      <c r="AL175" s="41">
        <f>'[3]Tab K Summary'!$AH94</f>
        <v>0</v>
      </c>
      <c r="AM175" s="41">
        <f>'[3]Tab K Summary'!$AJ94</f>
        <v>0</v>
      </c>
      <c r="AN175" s="41">
        <f>'[3]Tab K Summary'!$AL94</f>
        <v>0</v>
      </c>
      <c r="AO175" s="41">
        <f>'[3]Tab K Summary'!$AN94</f>
        <v>0</v>
      </c>
      <c r="AP175" s="41">
        <f>'[3]Tab K Summary'!$AP94</f>
        <v>0</v>
      </c>
      <c r="AQ175" s="41">
        <f>'[3]Tab K Summary'!$AR94</f>
        <v>0</v>
      </c>
      <c r="AR175" s="2">
        <f t="shared" ref="AR175:BM175" si="164">SUM(V164:V175)</f>
        <v>18529</v>
      </c>
      <c r="AS175" s="2">
        <f t="shared" si="164"/>
        <v>158502</v>
      </c>
      <c r="AT175" s="2">
        <f t="shared" si="164"/>
        <v>24696</v>
      </c>
      <c r="AU175" s="2">
        <f t="shared" si="164"/>
        <v>248616</v>
      </c>
      <c r="AV175" s="2">
        <f t="shared" si="164"/>
        <v>7287</v>
      </c>
      <c r="AW175" s="2">
        <f t="shared" si="164"/>
        <v>2209</v>
      </c>
      <c r="AX175" s="2">
        <f t="shared" si="164"/>
        <v>12751</v>
      </c>
      <c r="AY175" s="2">
        <f t="shared" si="164"/>
        <v>0</v>
      </c>
      <c r="AZ175" s="2">
        <f t="shared" si="164"/>
        <v>0</v>
      </c>
      <c r="BA175" s="2">
        <f t="shared" si="164"/>
        <v>0</v>
      </c>
      <c r="BB175" s="2">
        <f t="shared" si="164"/>
        <v>18529</v>
      </c>
      <c r="BC175" s="2">
        <f t="shared" si="164"/>
        <v>0</v>
      </c>
      <c r="BD175" s="2">
        <f t="shared" si="164"/>
        <v>0</v>
      </c>
      <c r="BE175" s="2">
        <f t="shared" si="164"/>
        <v>24696</v>
      </c>
      <c r="BF175" s="2">
        <f t="shared" si="164"/>
        <v>12751</v>
      </c>
      <c r="BG175" s="2">
        <f t="shared" si="164"/>
        <v>0</v>
      </c>
      <c r="BH175" s="2">
        <f t="shared" si="164"/>
        <v>0</v>
      </c>
      <c r="BI175" s="2">
        <f t="shared" si="164"/>
        <v>0</v>
      </c>
      <c r="BJ175" s="2">
        <f t="shared" si="164"/>
        <v>0</v>
      </c>
      <c r="BK175" s="2">
        <f t="shared" si="164"/>
        <v>0</v>
      </c>
      <c r="BL175" s="2">
        <f t="shared" si="164"/>
        <v>0</v>
      </c>
      <c r="BM175" s="2">
        <f t="shared" si="164"/>
        <v>0</v>
      </c>
      <c r="BN175">
        <f ca="1">SUM(OFFSET($B175,-($B175-1),MATCH(BN$6,$7:$7,)-1,1,1):OFFSET($B175,0,MATCH(BN$6,$7:$7,)-1,1,1))</f>
        <v>82493</v>
      </c>
      <c r="BO175">
        <f ca="1">SUM(OFFSET($B175,-($B175-1),MATCH(BO$6,$7:$7,)-1,1,1):OFFSET($B175,0,MATCH(BO$6,$7:$7,)-1,1,1))</f>
        <v>8636</v>
      </c>
      <c r="BP175">
        <f ca="1">SUM(OFFSET($B175,-($B175-1),MATCH(BP$6,$7:$7,)-1,1,1):OFFSET($B175,0,MATCH(BP$6,$7:$7,)-1,1,1))</f>
        <v>158095</v>
      </c>
      <c r="BQ175">
        <f ca="1">SUM(OFFSET($B175,-($B175-1),MATCH(BQ$6,$7:$7,)-1,1,1):OFFSET($B175,0,MATCH(BQ$6,$7:$7,)-1,1,1))</f>
        <v>2840</v>
      </c>
      <c r="BR175">
        <f ca="1">SUM(OFFSET($B175,-($B175-1),MATCH(BR$6,$7:$7,)-1,1,1):OFFSET($B175,0,MATCH(BR$6,$7:$7,)-1,1,1))</f>
        <v>1097</v>
      </c>
      <c r="BS175">
        <f ca="1">SUM(OFFSET($B175,-($B175-1),MATCH(BS$6,$7:$7,)-1,1,1):OFFSET($B175,0,MATCH(BS$6,$7:$7,)-1,1,1))</f>
        <v>5757</v>
      </c>
      <c r="BT175">
        <f ca="1">SUM(OFFSET($B175,-($B175-1),MATCH(BT$6,$7:$7,)-1,1,1):OFFSET($B175,0,MATCH(BT$6,$7:$7,)-1,1,1))</f>
        <v>0</v>
      </c>
      <c r="BU175">
        <f ca="1">SUM(OFFSET($B175,-($B175-1),MATCH(BU$6,$7:$7,)-1,1,1):OFFSET($B175,0,MATCH(BU$6,$7:$7,)-1,1,1))</f>
        <v>0</v>
      </c>
      <c r="BV175">
        <f ca="1">SUM(OFFSET($B175,-($B175-1),MATCH(BV$6,$7:$7,)-1,1,1):OFFSET($B175,0,MATCH(BV$6,$7:$7,)-1,1,1))</f>
        <v>0</v>
      </c>
      <c r="BW175">
        <f ca="1">SUM(OFFSET($B175,-($B175-1),MATCH(BW$6,$7:$7,)-1,1,1):OFFSET($B175,0,MATCH(BW$6,$7:$7,)-1,1,1))</f>
        <v>10478</v>
      </c>
      <c r="BX175">
        <f ca="1">SUM(OFFSET($B175,-($B175-1),MATCH(BX$6,$7:$7,)-1,1,1):OFFSET($B175,0,MATCH(BX$6,$7:$7,)-1,1,1))</f>
        <v>0</v>
      </c>
      <c r="BY175">
        <f ca="1">SUM(OFFSET($B175,-($B175-1),MATCH(BY$6,$7:$7,)-1,1,1):OFFSET($B175,0,MATCH(BY$6,$7:$7,)-1,1,1))</f>
        <v>0</v>
      </c>
      <c r="BZ175">
        <f ca="1">SUM(OFFSET($B175,-($B175-1),MATCH(BZ$6,$7:$7,)-1,1,1):OFFSET($B175,0,MATCH(BZ$6,$7:$7,)-1,1,1))</f>
        <v>8636</v>
      </c>
      <c r="CA175">
        <f ca="1">SUM(OFFSET($B175,-($B175-1),MATCH(CA$6,$7:$7,)-1,1,1):OFFSET($B175,0,MATCH(CA$6,$7:$7,)-1,1,1))</f>
        <v>5757</v>
      </c>
      <c r="CB175">
        <f ca="1">SUM(OFFSET($B175,-($B175-1),MATCH(CB$6,$7:$7,)-1,1,1):OFFSET($B175,0,MATCH(CB$6,$7:$7,)-1,1,1))</f>
        <v>0</v>
      </c>
      <c r="CC175">
        <f ca="1">SUM(OFFSET($B175,-($B175-1),MATCH(CC$6,$7:$7,)-1,1,1):OFFSET($B175,0,MATCH(CC$6,$7:$7,)-1,1,1))</f>
        <v>0</v>
      </c>
      <c r="CD175">
        <f ca="1">SUM(OFFSET($B175,-($B175-1),MATCH(CD$6,$7:$7,)-1,1,1):OFFSET($B175,0,MATCH(CD$6,$7:$7,)-1,1,1))</f>
        <v>0</v>
      </c>
      <c r="CE175">
        <f ca="1">SUM(OFFSET($B175,-($B175-1),MATCH(CE$6,$7:$7,)-1,1,1):OFFSET($B175,0,MATCH(CE$6,$7:$7,)-1,1,1))</f>
        <v>0</v>
      </c>
      <c r="CF175">
        <f ca="1">SUM(OFFSET($B175,-($B175-1),MATCH(CF$6,$7:$7,)-1,1,1):OFFSET($B175,0,MATCH(CF$6,$7:$7,)-1,1,1))</f>
        <v>0</v>
      </c>
      <c r="CG175">
        <f ca="1">SUM(OFFSET($B175,-($B175-1),MATCH(CG$6,$7:$7,)-1,1,1):OFFSET($B175,0,MATCH(CG$6,$7:$7,)-1,1,1))</f>
        <v>0</v>
      </c>
      <c r="CH175">
        <f ca="1">SUM(OFFSET($B175,-($B175-1),MATCH(CH$6,$7:$7,)-1,1,1):OFFSET($B175,0,MATCH(CH$6,$7:$7,)-1,1,1))</f>
        <v>0</v>
      </c>
      <c r="CI175">
        <f ca="1">SUM(OFFSET($B175,-($B175-1),MATCH(CI$6,$7:$7,)-1,1,1):OFFSET($B175,0,MATCH(CI$6,$7:$7,)-1,1,1))</f>
        <v>122042</v>
      </c>
      <c r="CJ175" s="41">
        <f>'[3]Tab L Summary'!$B94</f>
        <v>4367</v>
      </c>
      <c r="CK175">
        <f>'[3]Tab L Summary'!$D94</f>
        <v>3792</v>
      </c>
      <c r="CL175" s="41">
        <f>'[3]Tab L Summary'!$F94</f>
        <v>7289</v>
      </c>
      <c r="CM175">
        <f>'[3]Tab L Summary'!$H94</f>
        <v>0</v>
      </c>
      <c r="CN175" s="41">
        <f>'[3]Tab L Summary'!$J94</f>
        <v>1461</v>
      </c>
      <c r="CO175" s="2">
        <f t="shared" ref="CO175:CS176" si="165">SUM(CJ164:CJ175)</f>
        <v>43392</v>
      </c>
      <c r="CP175" s="2">
        <f t="shared" si="165"/>
        <v>53587</v>
      </c>
      <c r="CQ175" s="2">
        <f t="shared" si="165"/>
        <v>102578</v>
      </c>
      <c r="CR175" s="2">
        <f t="shared" si="165"/>
        <v>0</v>
      </c>
      <c r="CS175" s="2">
        <f t="shared" si="165"/>
        <v>19822</v>
      </c>
      <c r="CT175">
        <f ca="1">SUM(OFFSET($B175,-($B175-1),MATCH(CT$6,$7:$7,)-1,1,1):OFFSET($B175,0,MATCH(CT$6,$7:$7,)-1,1,1))</f>
        <v>23261</v>
      </c>
      <c r="CU175">
        <f ca="1">SUM(OFFSET($B175,-($B175-1),MATCH(CU$6,$7:$7,)-1,1,1):OFFSET($B175,0,MATCH(CU$6,$7:$7,)-1,1,1))</f>
        <v>48292</v>
      </c>
      <c r="CV175">
        <f ca="1">SUM(OFFSET($B175,-($B175-1),MATCH(CV$6,$7:$7,)-1,1,1):OFFSET($B175,0,MATCH(CV$6,$7:$7,)-1,1,1))</f>
        <v>0</v>
      </c>
      <c r="CW175">
        <f ca="1">SUM(OFFSET($B175,-($B175-1),MATCH(CW$6,$7:$7,)-1,1,1):OFFSET($B175,0,MATCH(CW$6,$7:$7,)-1,1,1))</f>
        <v>10488</v>
      </c>
      <c r="CX175">
        <f ca="1">SUM(OFFSET($B175,-($B175-1),MATCH(CX$6,$7:$7,)-1,1,1):OFFSET($B175,0,MATCH(CX$6,$7:$7,)-1,1,1))</f>
        <v>296119</v>
      </c>
    </row>
    <row r="176" spans="2:102">
      <c r="B176" s="38">
        <v>8</v>
      </c>
      <c r="C176" s="37">
        <v>43770</v>
      </c>
      <c r="D176" s="153">
        <f>'[3]Data Summary'!$E51</f>
        <v>81597</v>
      </c>
      <c r="E176" s="154">
        <f>'[3]Data Summary'!$I51</f>
        <v>554</v>
      </c>
      <c r="F176" s="154">
        <f>'[3]Data Summary'!$M51</f>
        <v>97975</v>
      </c>
      <c r="G176" s="155">
        <f t="shared" si="162"/>
        <v>942708</v>
      </c>
      <c r="H176" s="155">
        <f t="shared" si="162"/>
        <v>6725</v>
      </c>
      <c r="I176" s="155">
        <f t="shared" si="162"/>
        <v>1193657</v>
      </c>
      <c r="J176" s="155">
        <f ca="1">SUM(OFFSET($B176,-($B176-1),MATCH(J$6,$7:$7,)-1,1,1):OFFSET($B176,0,MATCH(J$6,$7:$7,)-1,1,1))</f>
        <v>4473</v>
      </c>
      <c r="K176" s="155">
        <f ca="1">SUM(OFFSET($B176,-($B176-1),MATCH(K$6,$7:$7,)-1,1,1):OFFSET($B176,0,MATCH(K$6,$7:$7,)-1,1,1))</f>
        <v>793719</v>
      </c>
      <c r="L176" s="155">
        <f ca="1">SUM(OFFSET($B176,-($B176-1),MATCH(L$6,$7:$7,)-1,1,1):OFFSET($B176,0,MATCH(L$6,$7:$7,)-1,1,1))</f>
        <v>7487368</v>
      </c>
      <c r="M176" s="31">
        <f>'[3]Data Summary'!$C51</f>
        <v>478033</v>
      </c>
      <c r="N176" s="41">
        <f>'[3]Data Summary'!$G51</f>
        <v>6603</v>
      </c>
      <c r="O176" s="41">
        <f>'[3]Data Summary'!$K51</f>
        <v>555451</v>
      </c>
      <c r="P176">
        <f t="shared" si="163"/>
        <v>5478901</v>
      </c>
      <c r="Q176">
        <f t="shared" si="163"/>
        <v>77467</v>
      </c>
      <c r="R176">
        <f t="shared" si="163"/>
        <v>6538326</v>
      </c>
      <c r="S176">
        <f ca="1">SUM(OFFSET($B176,-($B176-1),MATCH(S$6,$7:$7,)-1,1,1):OFFSET($B176,0,MATCH(S$6,$7:$7,)-1,1,1))</f>
        <v>51768</v>
      </c>
      <c r="T176">
        <f ca="1">SUM(OFFSET($B176,-($B176-1),MATCH(T$6,$7:$7,)-1,1,1):OFFSET($B176,0,MATCH(T$6,$7:$7,)-1,1,1))</f>
        <v>4372666</v>
      </c>
      <c r="U176">
        <f ca="1">SUM(OFFSET($B176,-($B176-1),MATCH(U$6,$7:$7,)-1,1,1):OFFSET($B176,0,MATCH(U$6,$7:$7,)-1,1,1))</f>
        <v>43953075</v>
      </c>
      <c r="V176" s="31">
        <f>'[3]Tab K Summary'!$B95</f>
        <v>2054</v>
      </c>
      <c r="W176" s="41">
        <f>'[3]Tab K Summary'!$D95</f>
        <v>13246</v>
      </c>
      <c r="X176" s="41">
        <f>'[3]Tab K Summary'!$F95</f>
        <v>2196</v>
      </c>
      <c r="Y176" s="41">
        <f>'[3]Tab K Summary'!$H95</f>
        <v>20560</v>
      </c>
      <c r="Z176" s="41">
        <f>'[3]Tab K Summary'!$J95</f>
        <v>643</v>
      </c>
      <c r="AA176" s="41">
        <f>'[3]Tab K Summary'!$L95</f>
        <v>272</v>
      </c>
      <c r="AB176" s="41">
        <f>'[3]Tab K Summary'!$N95</f>
        <v>1266</v>
      </c>
      <c r="AC176" s="41">
        <f>'[3]Tab K Summary'!$P95</f>
        <v>0</v>
      </c>
      <c r="AD176" s="41">
        <f>'[3]Tab K Summary'!$R95</f>
        <v>0</v>
      </c>
      <c r="AE176" s="41">
        <f>'[3]Tab K Summary'!$T95</f>
        <v>0</v>
      </c>
      <c r="AF176" s="41">
        <f t="shared" si="152"/>
        <v>2054</v>
      </c>
      <c r="AG176" s="41">
        <f>'[3]Tab K Summary'!$X95</f>
        <v>0</v>
      </c>
      <c r="AH176" s="41">
        <f>'[3]Tab K Summary'!$Z95</f>
        <v>0</v>
      </c>
      <c r="AI176" s="41">
        <f t="shared" si="153"/>
        <v>2196</v>
      </c>
      <c r="AJ176" s="41">
        <f t="shared" si="154"/>
        <v>1266</v>
      </c>
      <c r="AK176" s="41">
        <f>'[3]Tab K Summary'!$AF95</f>
        <v>0</v>
      </c>
      <c r="AL176" s="41">
        <f>'[3]Tab K Summary'!$AH95</f>
        <v>0</v>
      </c>
      <c r="AM176" s="41">
        <f>'[3]Tab K Summary'!$AJ95</f>
        <v>0</v>
      </c>
      <c r="AN176" s="41">
        <f>'[3]Tab K Summary'!$AL95</f>
        <v>0</v>
      </c>
      <c r="AO176" s="41">
        <f>'[3]Tab K Summary'!$AN95</f>
        <v>0</v>
      </c>
      <c r="AP176" s="41">
        <f>'[3]Tab K Summary'!$AP95</f>
        <v>0</v>
      </c>
      <c r="AQ176" s="41">
        <f>'[3]Tab K Summary'!$AR95</f>
        <v>0</v>
      </c>
      <c r="AR176" s="2">
        <f t="shared" ref="AR176:BM176" si="166">SUM(V165:V176)</f>
        <v>18915</v>
      </c>
      <c r="AS176" s="2">
        <f t="shared" si="166"/>
        <v>157739</v>
      </c>
      <c r="AT176" s="2">
        <f t="shared" si="166"/>
        <v>24196</v>
      </c>
      <c r="AU176" s="2">
        <f t="shared" si="166"/>
        <v>250070</v>
      </c>
      <c r="AV176" s="2">
        <f t="shared" si="166"/>
        <v>7292</v>
      </c>
      <c r="AW176" s="2">
        <f t="shared" si="166"/>
        <v>2320</v>
      </c>
      <c r="AX176" s="2">
        <f t="shared" si="166"/>
        <v>12775</v>
      </c>
      <c r="AY176" s="2">
        <f t="shared" si="166"/>
        <v>0</v>
      </c>
      <c r="AZ176" s="2">
        <f t="shared" si="166"/>
        <v>0</v>
      </c>
      <c r="BA176" s="2">
        <f t="shared" si="166"/>
        <v>0</v>
      </c>
      <c r="BB176" s="2">
        <f t="shared" si="166"/>
        <v>18915</v>
      </c>
      <c r="BC176" s="2">
        <f t="shared" si="166"/>
        <v>0</v>
      </c>
      <c r="BD176" s="2">
        <f t="shared" si="166"/>
        <v>0</v>
      </c>
      <c r="BE176" s="2">
        <f t="shared" si="166"/>
        <v>24196</v>
      </c>
      <c r="BF176" s="2">
        <f t="shared" si="166"/>
        <v>12775</v>
      </c>
      <c r="BG176" s="2">
        <f t="shared" si="166"/>
        <v>0</v>
      </c>
      <c r="BH176" s="2">
        <f t="shared" si="166"/>
        <v>0</v>
      </c>
      <c r="BI176" s="2">
        <f t="shared" si="166"/>
        <v>0</v>
      </c>
      <c r="BJ176" s="2">
        <f t="shared" si="166"/>
        <v>0</v>
      </c>
      <c r="BK176" s="2">
        <f t="shared" si="166"/>
        <v>0</v>
      </c>
      <c r="BL176" s="2">
        <f t="shared" si="166"/>
        <v>0</v>
      </c>
      <c r="BM176" s="2">
        <f t="shared" si="166"/>
        <v>0</v>
      </c>
      <c r="BN176">
        <f ca="1">SUM(OFFSET($B176,-($B176-1),MATCH(BN$6,$7:$7,)-1,1,1):OFFSET($B176,0,MATCH(BN$6,$7:$7,)-1,1,1))</f>
        <v>95739</v>
      </c>
      <c r="BO176">
        <f ca="1">SUM(OFFSET($B176,-($B176-1),MATCH(BO$6,$7:$7,)-1,1,1):OFFSET($B176,0,MATCH(BO$6,$7:$7,)-1,1,1))</f>
        <v>10832</v>
      </c>
      <c r="BP176">
        <f ca="1">SUM(OFFSET($B176,-($B176-1),MATCH(BP$6,$7:$7,)-1,1,1):OFFSET($B176,0,MATCH(BP$6,$7:$7,)-1,1,1))</f>
        <v>178655</v>
      </c>
      <c r="BQ176">
        <f ca="1">SUM(OFFSET($B176,-($B176-1),MATCH(BQ$6,$7:$7,)-1,1,1):OFFSET($B176,0,MATCH(BQ$6,$7:$7,)-1,1,1))</f>
        <v>3483</v>
      </c>
      <c r="BR176">
        <f ca="1">SUM(OFFSET($B176,-($B176-1),MATCH(BR$6,$7:$7,)-1,1,1):OFFSET($B176,0,MATCH(BR$6,$7:$7,)-1,1,1))</f>
        <v>1369</v>
      </c>
      <c r="BS176">
        <f ca="1">SUM(OFFSET($B176,-($B176-1),MATCH(BS$6,$7:$7,)-1,1,1):OFFSET($B176,0,MATCH(BS$6,$7:$7,)-1,1,1))</f>
        <v>7023</v>
      </c>
      <c r="BT176">
        <f ca="1">SUM(OFFSET($B176,-($B176-1),MATCH(BT$6,$7:$7,)-1,1,1):OFFSET($B176,0,MATCH(BT$6,$7:$7,)-1,1,1))</f>
        <v>0</v>
      </c>
      <c r="BU176">
        <f ca="1">SUM(OFFSET($B176,-($B176-1),MATCH(BU$6,$7:$7,)-1,1,1):OFFSET($B176,0,MATCH(BU$6,$7:$7,)-1,1,1))</f>
        <v>0</v>
      </c>
      <c r="BV176">
        <f ca="1">SUM(OFFSET($B176,-($B176-1),MATCH(BV$6,$7:$7,)-1,1,1):OFFSET($B176,0,MATCH(BV$6,$7:$7,)-1,1,1))</f>
        <v>0</v>
      </c>
      <c r="BW176">
        <f ca="1">SUM(OFFSET($B176,-($B176-1),MATCH(BW$6,$7:$7,)-1,1,1):OFFSET($B176,0,MATCH(BW$6,$7:$7,)-1,1,1))</f>
        <v>12532</v>
      </c>
      <c r="BX176">
        <f ca="1">SUM(OFFSET($B176,-($B176-1),MATCH(BX$6,$7:$7,)-1,1,1):OFFSET($B176,0,MATCH(BX$6,$7:$7,)-1,1,1))</f>
        <v>0</v>
      </c>
      <c r="BY176">
        <f ca="1">SUM(OFFSET($B176,-($B176-1),MATCH(BY$6,$7:$7,)-1,1,1):OFFSET($B176,0,MATCH(BY$6,$7:$7,)-1,1,1))</f>
        <v>0</v>
      </c>
      <c r="BZ176">
        <f ca="1">SUM(OFFSET($B176,-($B176-1),MATCH(BZ$6,$7:$7,)-1,1,1):OFFSET($B176,0,MATCH(BZ$6,$7:$7,)-1,1,1))</f>
        <v>10832</v>
      </c>
      <c r="CA176">
        <f ca="1">SUM(OFFSET($B176,-($B176-1),MATCH(CA$6,$7:$7,)-1,1,1):OFFSET($B176,0,MATCH(CA$6,$7:$7,)-1,1,1))</f>
        <v>7023</v>
      </c>
      <c r="CB176">
        <f ca="1">SUM(OFFSET($B176,-($B176-1),MATCH(CB$6,$7:$7,)-1,1,1):OFFSET($B176,0,MATCH(CB$6,$7:$7,)-1,1,1))</f>
        <v>0</v>
      </c>
      <c r="CC176">
        <f ca="1">SUM(OFFSET($B176,-($B176-1),MATCH(CC$6,$7:$7,)-1,1,1):OFFSET($B176,0,MATCH(CC$6,$7:$7,)-1,1,1))</f>
        <v>0</v>
      </c>
      <c r="CD176">
        <f ca="1">SUM(OFFSET($B176,-($B176-1),MATCH(CD$6,$7:$7,)-1,1,1):OFFSET($B176,0,MATCH(CD$6,$7:$7,)-1,1,1))</f>
        <v>0</v>
      </c>
      <c r="CE176">
        <f ca="1">SUM(OFFSET($B176,-($B176-1),MATCH(CE$6,$7:$7,)-1,1,1):OFFSET($B176,0,MATCH(CE$6,$7:$7,)-1,1,1))</f>
        <v>0</v>
      </c>
      <c r="CF176">
        <f ca="1">SUM(OFFSET($B176,-($B176-1),MATCH(CF$6,$7:$7,)-1,1,1):OFFSET($B176,0,MATCH(CF$6,$7:$7,)-1,1,1))</f>
        <v>0</v>
      </c>
      <c r="CG176">
        <f ca="1">SUM(OFFSET($B176,-($B176-1),MATCH(CG$6,$7:$7,)-1,1,1):OFFSET($B176,0,MATCH(CG$6,$7:$7,)-1,1,1))</f>
        <v>0</v>
      </c>
      <c r="CH176">
        <f ca="1">SUM(OFFSET($B176,-($B176-1),MATCH(CH$6,$7:$7,)-1,1,1):OFFSET($B176,0,MATCH(CH$6,$7:$7,)-1,1,1))</f>
        <v>0</v>
      </c>
      <c r="CI176">
        <f ca="1">SUM(OFFSET($B176,-($B176-1),MATCH(CI$6,$7:$7,)-1,1,1):OFFSET($B176,0,MATCH(CI$6,$7:$7,)-1,1,1))</f>
        <v>140957</v>
      </c>
      <c r="CJ176" s="41">
        <f>'[3]Tab L Summary'!$B95</f>
        <v>5351</v>
      </c>
      <c r="CK176">
        <f>'[3]Tab L Summary'!$D95</f>
        <v>4857</v>
      </c>
      <c r="CL176" s="41">
        <f>'[3]Tab L Summary'!$F95</f>
        <v>7548</v>
      </c>
      <c r="CM176">
        <f>'[3]Tab L Summary'!$H95</f>
        <v>0</v>
      </c>
      <c r="CN176" s="41">
        <f>'[3]Tab L Summary'!$J95</f>
        <v>1452</v>
      </c>
      <c r="CO176" s="2">
        <f t="shared" si="165"/>
        <v>43985</v>
      </c>
      <c r="CP176" s="2">
        <f t="shared" si="165"/>
        <v>53322</v>
      </c>
      <c r="CQ176" s="2">
        <f t="shared" si="165"/>
        <v>101495</v>
      </c>
      <c r="CR176" s="2">
        <f t="shared" si="165"/>
        <v>0</v>
      </c>
      <c r="CS176" s="2">
        <f t="shared" si="165"/>
        <v>19676</v>
      </c>
      <c r="CT176">
        <f ca="1">SUM(OFFSET($B176,-($B176-1),MATCH(CT$6,$7:$7,)-1,1,1):OFFSET($B176,0,MATCH(CT$6,$7:$7,)-1,1,1))</f>
        <v>28118</v>
      </c>
      <c r="CU176">
        <f ca="1">SUM(OFFSET($B176,-($B176-1),MATCH(CU$6,$7:$7,)-1,1,1):OFFSET($B176,0,MATCH(CU$6,$7:$7,)-1,1,1))</f>
        <v>55840</v>
      </c>
      <c r="CV176">
        <f ca="1">SUM(OFFSET($B176,-($B176-1),MATCH(CV$6,$7:$7,)-1,1,1):OFFSET($B176,0,MATCH(CV$6,$7:$7,)-1,1,1))</f>
        <v>0</v>
      </c>
      <c r="CW176">
        <f ca="1">SUM(OFFSET($B176,-($B176-1),MATCH(CW$6,$7:$7,)-1,1,1):OFFSET($B176,0,MATCH(CW$6,$7:$7,)-1,1,1))</f>
        <v>11940</v>
      </c>
      <c r="CX176">
        <f ca="1">SUM(OFFSET($B176,-($B176-1),MATCH(CX$6,$7:$7,)-1,1,1):OFFSET($B176,0,MATCH(CX$6,$7:$7,)-1,1,1))</f>
        <v>340104</v>
      </c>
    </row>
    <row r="177" spans="2:102">
      <c r="B177" s="38">
        <v>9</v>
      </c>
      <c r="C177" s="37">
        <v>43800</v>
      </c>
      <c r="D177" s="153">
        <f>'[3]Data Summary'!$E52</f>
        <v>88294</v>
      </c>
      <c r="E177" s="154">
        <f>'[3]Data Summary'!$I52</f>
        <v>600</v>
      </c>
      <c r="F177" s="154">
        <f>'[3]Data Summary'!$M52</f>
        <v>106149</v>
      </c>
      <c r="G177" s="155">
        <f t="shared" ref="G177:I178" si="167">SUM(D166:D177)</f>
        <v>948447</v>
      </c>
      <c r="H177" s="155">
        <f t="shared" si="167"/>
        <v>6748</v>
      </c>
      <c r="I177" s="155">
        <f t="shared" si="167"/>
        <v>1197530</v>
      </c>
      <c r="J177" s="155">
        <f ca="1">SUM(OFFSET($B177,-($B177-1),MATCH(J$6,$7:$7,)-1,1,1):OFFSET($B177,0,MATCH(J$6,$7:$7,)-1,1,1))</f>
        <v>5073</v>
      </c>
      <c r="K177" s="155">
        <f ca="1">SUM(OFFSET($B177,-($B177-1),MATCH(K$6,$7:$7,)-1,1,1):OFFSET($B177,0,MATCH(K$6,$7:$7,)-1,1,1))</f>
        <v>899868</v>
      </c>
      <c r="L177" s="155">
        <f ca="1">SUM(OFFSET($B177,-($B177-1),MATCH(L$6,$7:$7,)-1,1,1):OFFSET($B177,0,MATCH(L$6,$7:$7,)-1,1,1))</f>
        <v>8435815</v>
      </c>
      <c r="M177" s="31">
        <f>'[3]Data Summary'!$C52</f>
        <v>440865</v>
      </c>
      <c r="N177" s="41">
        <f>'[3]Data Summary'!$G52</f>
        <v>6303</v>
      </c>
      <c r="O177" s="41">
        <f>'[3]Data Summary'!$K52</f>
        <v>522365</v>
      </c>
      <c r="P177">
        <f t="shared" ref="P177:R178" si="168">SUM(M166:M177)</f>
        <v>5463485</v>
      </c>
      <c r="Q177">
        <f t="shared" si="168"/>
        <v>77192</v>
      </c>
      <c r="R177">
        <f t="shared" si="168"/>
        <v>6509367</v>
      </c>
      <c r="S177">
        <f ca="1">SUM(OFFSET($B177,-($B177-1),MATCH(S$6,$7:$7,)-1,1,1):OFFSET($B177,0,MATCH(S$6,$7:$7,)-1,1,1))</f>
        <v>58071</v>
      </c>
      <c r="T177">
        <f ca="1">SUM(OFFSET($B177,-($B177-1),MATCH(T$6,$7:$7,)-1,1,1):OFFSET($B177,0,MATCH(T$6,$7:$7,)-1,1,1))</f>
        <v>4895031</v>
      </c>
      <c r="U177">
        <f ca="1">SUM(OFFSET($B177,-($B177-1),MATCH(U$6,$7:$7,)-1,1,1):OFFSET($B177,0,MATCH(U$6,$7:$7,)-1,1,1))</f>
        <v>49416560</v>
      </c>
      <c r="V177" s="31">
        <f>'[3]Tab K Summary'!$B96</f>
        <v>2141</v>
      </c>
      <c r="W177" s="41">
        <f>'[3]Tab K Summary'!$D96</f>
        <v>19943</v>
      </c>
      <c r="X177" s="41">
        <f>'[3]Tab K Summary'!$F96</f>
        <v>3489</v>
      </c>
      <c r="Y177" s="41">
        <f>'[3]Tab K Summary'!$H96</f>
        <v>16058</v>
      </c>
      <c r="Z177" s="41">
        <f>'[3]Tab K Summary'!$J96</f>
        <v>692</v>
      </c>
      <c r="AA177" s="41">
        <f>'[3]Tab K Summary'!$L96</f>
        <v>382</v>
      </c>
      <c r="AB177" s="41">
        <f>'[3]Tab K Summary'!$N96</f>
        <v>1260</v>
      </c>
      <c r="AC177" s="41">
        <f>'[3]Tab K Summary'!$P96</f>
        <v>0</v>
      </c>
      <c r="AD177" s="41">
        <f>'[3]Tab K Summary'!$R96</f>
        <v>0</v>
      </c>
      <c r="AE177" s="41">
        <f>'[3]Tab K Summary'!$T96</f>
        <v>0</v>
      </c>
      <c r="AF177" s="41">
        <f t="shared" ref="AF177:AF182" si="169">V177</f>
        <v>2141</v>
      </c>
      <c r="AG177" s="41">
        <f>'[3]Tab K Summary'!$X96</f>
        <v>0</v>
      </c>
      <c r="AH177" s="41">
        <f>'[3]Tab K Summary'!$Z96</f>
        <v>0</v>
      </c>
      <c r="AI177" s="41">
        <f t="shared" ref="AI177:AI182" si="170">X177</f>
        <v>3489</v>
      </c>
      <c r="AJ177" s="41">
        <f t="shared" ref="AJ177:AJ182" si="171">AB177</f>
        <v>1260</v>
      </c>
      <c r="AK177" s="41">
        <f>'[3]Tab K Summary'!$AF96</f>
        <v>0</v>
      </c>
      <c r="AL177" s="41">
        <f>'[3]Tab K Summary'!$AH96</f>
        <v>0</v>
      </c>
      <c r="AM177" s="41">
        <f>'[3]Tab K Summary'!$AJ96</f>
        <v>0</v>
      </c>
      <c r="AN177" s="41">
        <f>'[3]Tab K Summary'!$AL96</f>
        <v>0</v>
      </c>
      <c r="AO177" s="41">
        <f>'[3]Tab K Summary'!$AN96</f>
        <v>0</v>
      </c>
      <c r="AP177" s="41">
        <f>'[3]Tab K Summary'!$AP96</f>
        <v>0</v>
      </c>
      <c r="AQ177" s="41">
        <f>'[3]Tab K Summary'!$AR96</f>
        <v>0</v>
      </c>
      <c r="AR177" s="2">
        <f t="shared" ref="AR177:BM178" si="172">SUM(V166:V177)</f>
        <v>19139</v>
      </c>
      <c r="AS177" s="2">
        <f t="shared" si="172"/>
        <v>157400</v>
      </c>
      <c r="AT177" s="2">
        <f t="shared" si="172"/>
        <v>24343</v>
      </c>
      <c r="AU177" s="2">
        <f t="shared" si="172"/>
        <v>251730</v>
      </c>
      <c r="AV177" s="2">
        <f t="shared" si="172"/>
        <v>6111</v>
      </c>
      <c r="AW177" s="2">
        <f t="shared" si="172"/>
        <v>2308</v>
      </c>
      <c r="AX177" s="2">
        <f t="shared" si="172"/>
        <v>12820</v>
      </c>
      <c r="AY177" s="2">
        <f t="shared" si="172"/>
        <v>0</v>
      </c>
      <c r="AZ177" s="2">
        <f t="shared" si="172"/>
        <v>0</v>
      </c>
      <c r="BA177" s="2">
        <f t="shared" si="172"/>
        <v>0</v>
      </c>
      <c r="BB177" s="2">
        <f t="shared" si="172"/>
        <v>19139</v>
      </c>
      <c r="BC177" s="2">
        <f t="shared" si="172"/>
        <v>0</v>
      </c>
      <c r="BD177" s="2">
        <f t="shared" si="172"/>
        <v>0</v>
      </c>
      <c r="BE177" s="2">
        <f t="shared" si="172"/>
        <v>24343</v>
      </c>
      <c r="BF177" s="2">
        <f t="shared" si="172"/>
        <v>12820</v>
      </c>
      <c r="BG177" s="2">
        <f t="shared" si="172"/>
        <v>0</v>
      </c>
      <c r="BH177" s="2">
        <f t="shared" si="172"/>
        <v>0</v>
      </c>
      <c r="BI177" s="2">
        <f t="shared" si="172"/>
        <v>0</v>
      </c>
      <c r="BJ177" s="2">
        <f t="shared" si="172"/>
        <v>0</v>
      </c>
      <c r="BK177" s="2">
        <f t="shared" si="172"/>
        <v>0</v>
      </c>
      <c r="BL177" s="2">
        <f t="shared" si="172"/>
        <v>0</v>
      </c>
      <c r="BM177" s="2">
        <f t="shared" si="172"/>
        <v>0</v>
      </c>
      <c r="BN177">
        <f ca="1">SUM(OFFSET($B177,-($B177-1),MATCH(BN$6,$7:$7,)-1,1,1):OFFSET($B177,0,MATCH(BN$6,$7:$7,)-1,1,1))</f>
        <v>115682</v>
      </c>
      <c r="BO177">
        <f ca="1">SUM(OFFSET($B177,-($B177-1),MATCH(BO$6,$7:$7,)-1,1,1):OFFSET($B177,0,MATCH(BO$6,$7:$7,)-1,1,1))</f>
        <v>14321</v>
      </c>
      <c r="BP177">
        <f ca="1">SUM(OFFSET($B177,-($B177-1),MATCH(BP$6,$7:$7,)-1,1,1):OFFSET($B177,0,MATCH(BP$6,$7:$7,)-1,1,1))</f>
        <v>194713</v>
      </c>
      <c r="BQ177">
        <f ca="1">SUM(OFFSET($B177,-($B177-1),MATCH(BQ$6,$7:$7,)-1,1,1):OFFSET($B177,0,MATCH(BQ$6,$7:$7,)-1,1,1))</f>
        <v>4175</v>
      </c>
      <c r="BR177">
        <f ca="1">SUM(OFFSET($B177,-($B177-1),MATCH(BR$6,$7:$7,)-1,1,1):OFFSET($B177,0,MATCH(BR$6,$7:$7,)-1,1,1))</f>
        <v>1751</v>
      </c>
      <c r="BS177">
        <f ca="1">SUM(OFFSET($B177,-($B177-1),MATCH(BS$6,$7:$7,)-1,1,1):OFFSET($B177,0,MATCH(BS$6,$7:$7,)-1,1,1))</f>
        <v>8283</v>
      </c>
      <c r="BT177">
        <f ca="1">SUM(OFFSET($B177,-($B177-1),MATCH(BT$6,$7:$7,)-1,1,1):OFFSET($B177,0,MATCH(BT$6,$7:$7,)-1,1,1))</f>
        <v>0</v>
      </c>
      <c r="BU177">
        <f ca="1">SUM(OFFSET($B177,-($B177-1),MATCH(BU$6,$7:$7,)-1,1,1):OFFSET($B177,0,MATCH(BU$6,$7:$7,)-1,1,1))</f>
        <v>0</v>
      </c>
      <c r="BV177">
        <f ca="1">SUM(OFFSET($B177,-($B177-1),MATCH(BV$6,$7:$7,)-1,1,1):OFFSET($B177,0,MATCH(BV$6,$7:$7,)-1,1,1))</f>
        <v>0</v>
      </c>
      <c r="BW177">
        <f ca="1">SUM(OFFSET($B177,-($B177-1),MATCH(BW$6,$7:$7,)-1,1,1):OFFSET($B177,0,MATCH(BW$6,$7:$7,)-1,1,1))</f>
        <v>14673</v>
      </c>
      <c r="BX177">
        <f ca="1">SUM(OFFSET($B177,-($B177-1),MATCH(BX$6,$7:$7,)-1,1,1):OFFSET($B177,0,MATCH(BX$6,$7:$7,)-1,1,1))</f>
        <v>0</v>
      </c>
      <c r="BY177">
        <f ca="1">SUM(OFFSET($B177,-($B177-1),MATCH(BY$6,$7:$7,)-1,1,1):OFFSET($B177,0,MATCH(BY$6,$7:$7,)-1,1,1))</f>
        <v>0</v>
      </c>
      <c r="BZ177">
        <f ca="1">SUM(OFFSET($B177,-($B177-1),MATCH(BZ$6,$7:$7,)-1,1,1):OFFSET($B177,0,MATCH(BZ$6,$7:$7,)-1,1,1))</f>
        <v>14321</v>
      </c>
      <c r="CA177">
        <f ca="1">SUM(OFFSET($B177,-($B177-1),MATCH(CA$6,$7:$7,)-1,1,1):OFFSET($B177,0,MATCH(CA$6,$7:$7,)-1,1,1))</f>
        <v>8283</v>
      </c>
      <c r="CB177">
        <f ca="1">SUM(OFFSET($B177,-($B177-1),MATCH(CB$6,$7:$7,)-1,1,1):OFFSET($B177,0,MATCH(CB$6,$7:$7,)-1,1,1))</f>
        <v>0</v>
      </c>
      <c r="CC177">
        <f ca="1">SUM(OFFSET($B177,-($B177-1),MATCH(CC$6,$7:$7,)-1,1,1):OFFSET($B177,0,MATCH(CC$6,$7:$7,)-1,1,1))</f>
        <v>0</v>
      </c>
      <c r="CD177">
        <f ca="1">SUM(OFFSET($B177,-($B177-1),MATCH(CD$6,$7:$7,)-1,1,1):OFFSET($B177,0,MATCH(CD$6,$7:$7,)-1,1,1))</f>
        <v>0</v>
      </c>
      <c r="CE177">
        <f ca="1">SUM(OFFSET($B177,-($B177-1),MATCH(CE$6,$7:$7,)-1,1,1):OFFSET($B177,0,MATCH(CE$6,$7:$7,)-1,1,1))</f>
        <v>0</v>
      </c>
      <c r="CF177">
        <f ca="1">SUM(OFFSET($B177,-($B177-1),MATCH(CF$6,$7:$7,)-1,1,1):OFFSET($B177,0,MATCH(CF$6,$7:$7,)-1,1,1))</f>
        <v>0</v>
      </c>
      <c r="CG177">
        <f ca="1">SUM(OFFSET($B177,-($B177-1),MATCH(CG$6,$7:$7,)-1,1,1):OFFSET($B177,0,MATCH(CG$6,$7:$7,)-1,1,1))</f>
        <v>0</v>
      </c>
      <c r="CH177">
        <f ca="1">SUM(OFFSET($B177,-($B177-1),MATCH(CH$6,$7:$7,)-1,1,1):OFFSET($B177,0,MATCH(CH$6,$7:$7,)-1,1,1))</f>
        <v>0</v>
      </c>
      <c r="CI177">
        <f ca="1">SUM(OFFSET($B177,-($B177-1),MATCH(CI$6,$7:$7,)-1,1,1):OFFSET($B177,0,MATCH(CI$6,$7:$7,)-1,1,1))</f>
        <v>160096</v>
      </c>
      <c r="CJ177" s="41">
        <f>'[3]Tab L Summary'!$B96</f>
        <v>2793</v>
      </c>
      <c r="CK177">
        <f>'[3]Tab L Summary'!$D96</f>
        <v>6527</v>
      </c>
      <c r="CL177" s="41">
        <f>'[3]Tab L Summary'!$F96</f>
        <v>16938</v>
      </c>
      <c r="CM177">
        <f>'[3]Tab L Summary'!$H96</f>
        <v>0</v>
      </c>
      <c r="CN177" s="41">
        <f>'[3]Tab L Summary'!$J96</f>
        <v>1210</v>
      </c>
      <c r="CO177" s="2">
        <f t="shared" ref="CO177:CS178" si="173">SUM(CJ166:CJ177)</f>
        <v>44452</v>
      </c>
      <c r="CP177" s="2">
        <f t="shared" si="173"/>
        <v>52405</v>
      </c>
      <c r="CQ177" s="2">
        <f t="shared" si="173"/>
        <v>101177</v>
      </c>
      <c r="CR177" s="2">
        <f t="shared" si="173"/>
        <v>0</v>
      </c>
      <c r="CS177" s="2">
        <f t="shared" si="173"/>
        <v>19086</v>
      </c>
      <c r="CT177">
        <f ca="1">SUM(OFFSET($B177,-($B177-1),MATCH(CT$6,$7:$7,)-1,1,1):OFFSET($B177,0,MATCH(CT$6,$7:$7,)-1,1,1))</f>
        <v>34645</v>
      </c>
      <c r="CU177">
        <f ca="1">SUM(OFFSET($B177,-($B177-1),MATCH(CU$6,$7:$7,)-1,1,1):OFFSET($B177,0,MATCH(CU$6,$7:$7,)-1,1,1))</f>
        <v>72778</v>
      </c>
      <c r="CV177">
        <f ca="1">SUM(OFFSET($B177,-($B177-1),MATCH(CV$6,$7:$7,)-1,1,1):OFFSET($B177,0,MATCH(CV$6,$7:$7,)-1,1,1))</f>
        <v>0</v>
      </c>
      <c r="CW177">
        <f ca="1">SUM(OFFSET($B177,-($B177-1),MATCH(CW$6,$7:$7,)-1,1,1):OFFSET($B177,0,MATCH(CW$6,$7:$7,)-1,1,1))</f>
        <v>13150</v>
      </c>
      <c r="CX177">
        <f ca="1">SUM(OFFSET($B177,-($B177-1),MATCH(CX$6,$7:$7,)-1,1,1):OFFSET($B177,0,MATCH(CX$6,$7:$7,)-1,1,1))</f>
        <v>384556</v>
      </c>
    </row>
    <row r="178" spans="2:102">
      <c r="B178" s="38">
        <v>10</v>
      </c>
      <c r="C178" s="37">
        <v>43831</v>
      </c>
      <c r="D178" s="153">
        <f>'[3]Data Summary'!$E53</f>
        <v>89243</v>
      </c>
      <c r="E178" s="154">
        <f>'[3]Data Summary'!$I53</f>
        <v>609</v>
      </c>
      <c r="F178" s="154">
        <f>'[3]Data Summary'!$M53</f>
        <v>108105</v>
      </c>
      <c r="G178" s="155">
        <f t="shared" si="167"/>
        <v>952655</v>
      </c>
      <c r="H178" s="155">
        <f t="shared" si="167"/>
        <v>6759</v>
      </c>
      <c r="I178" s="155">
        <f t="shared" si="167"/>
        <v>1199653</v>
      </c>
      <c r="J178" s="155">
        <f ca="1">SUM(OFFSET($B178,-($B178-1),MATCH(J$6,$7:$7,)-1,1,1):OFFSET($B178,0,MATCH(J$6,$7:$7,)-1,1,1))</f>
        <v>5682</v>
      </c>
      <c r="K178" s="155">
        <f ca="1">SUM(OFFSET($B178,-($B178-1),MATCH(K$6,$7:$7,)-1,1,1):OFFSET($B178,0,MATCH(K$6,$7:$7,)-1,1,1))</f>
        <v>1007973</v>
      </c>
      <c r="L178" s="155">
        <f ca="1">SUM(OFFSET($B178,-($B178-1),MATCH(L$6,$7:$7,)-1,1,1):OFFSET($B178,0,MATCH(L$6,$7:$7,)-1,1,1))</f>
        <v>9388470</v>
      </c>
      <c r="M178" s="31">
        <f>'[3]Data Summary'!$C53</f>
        <v>378841</v>
      </c>
      <c r="N178" s="41">
        <f>'[3]Data Summary'!$G53</f>
        <v>5512</v>
      </c>
      <c r="O178" s="41">
        <f>'[3]Data Summary'!$K53</f>
        <v>449624</v>
      </c>
      <c r="P178">
        <f t="shared" si="168"/>
        <v>5443711</v>
      </c>
      <c r="Q178">
        <f t="shared" si="168"/>
        <v>76856</v>
      </c>
      <c r="R178">
        <f t="shared" si="168"/>
        <v>6475127</v>
      </c>
      <c r="S178">
        <f ca="1">SUM(OFFSET($B178,-($B178-1),MATCH(S$6,$7:$7,)-1,1,1):OFFSET($B178,0,MATCH(S$6,$7:$7,)-1,1,1))</f>
        <v>63583</v>
      </c>
      <c r="T178">
        <f ca="1">SUM(OFFSET($B178,-($B178-1),MATCH(T$6,$7:$7,)-1,1,1):OFFSET($B178,0,MATCH(T$6,$7:$7,)-1,1,1))</f>
        <v>5344655</v>
      </c>
      <c r="U178">
        <f ca="1">SUM(OFFSET($B178,-($B178-1),MATCH(U$6,$7:$7,)-1,1,1):OFFSET($B178,0,MATCH(U$6,$7:$7,)-1,1,1))</f>
        <v>54860271</v>
      </c>
      <c r="V178" s="31">
        <f>'[3]Tab K Summary'!$B97</f>
        <v>1412</v>
      </c>
      <c r="W178" s="41">
        <f>'[3]Tab K Summary'!$D97</f>
        <v>13371</v>
      </c>
      <c r="X178" s="41">
        <f>'[3]Tab K Summary'!$F97</f>
        <v>3305</v>
      </c>
      <c r="Y178" s="41">
        <f>'[3]Tab K Summary'!$H97</f>
        <v>24761</v>
      </c>
      <c r="Z178" s="41">
        <f>'[3]Tab K Summary'!$J97</f>
        <v>497</v>
      </c>
      <c r="AA178" s="41">
        <f>'[3]Tab K Summary'!$L97</f>
        <v>312</v>
      </c>
      <c r="AB178" s="41">
        <f>'[3]Tab K Summary'!$N97</f>
        <v>1106</v>
      </c>
      <c r="AC178" s="41">
        <f>'[3]Tab K Summary'!$P97</f>
        <v>0</v>
      </c>
      <c r="AD178" s="41">
        <f>'[3]Tab K Summary'!$R97</f>
        <v>0</v>
      </c>
      <c r="AE178" s="41">
        <f>'[3]Tab K Summary'!$T97</f>
        <v>0</v>
      </c>
      <c r="AF178" s="41">
        <f t="shared" si="169"/>
        <v>1412</v>
      </c>
      <c r="AG178" s="41">
        <f>'[3]Tab K Summary'!$X97</f>
        <v>0</v>
      </c>
      <c r="AH178" s="41">
        <f>'[3]Tab K Summary'!$Z97</f>
        <v>0</v>
      </c>
      <c r="AI178" s="41">
        <f t="shared" si="170"/>
        <v>3305</v>
      </c>
      <c r="AJ178" s="41">
        <f t="shared" si="171"/>
        <v>1106</v>
      </c>
      <c r="AK178" s="41">
        <f>'[3]Tab K Summary'!$AF97</f>
        <v>0</v>
      </c>
      <c r="AL178" s="41">
        <f>'[3]Tab K Summary'!$AH97</f>
        <v>0</v>
      </c>
      <c r="AM178" s="41">
        <f>'[3]Tab K Summary'!$AJ97</f>
        <v>0</v>
      </c>
      <c r="AN178" s="41">
        <f>'[3]Tab K Summary'!$AL97</f>
        <v>0</v>
      </c>
      <c r="AO178" s="41">
        <f>'[3]Tab K Summary'!$AN97</f>
        <v>0</v>
      </c>
      <c r="AP178" s="41">
        <f>'[3]Tab K Summary'!$AP97</f>
        <v>0</v>
      </c>
      <c r="AQ178" s="41">
        <f>'[3]Tab K Summary'!$AR97</f>
        <v>0</v>
      </c>
      <c r="AR178" s="2">
        <f t="shared" si="172"/>
        <v>19506</v>
      </c>
      <c r="AS178" s="2">
        <f t="shared" si="172"/>
        <v>157589</v>
      </c>
      <c r="AT178" s="2">
        <f t="shared" si="172"/>
        <v>24252</v>
      </c>
      <c r="AU178" s="2">
        <f t="shared" si="172"/>
        <v>253128</v>
      </c>
      <c r="AV178" s="2">
        <f t="shared" si="172"/>
        <v>5970</v>
      </c>
      <c r="AW178" s="2">
        <f t="shared" si="172"/>
        <v>2445</v>
      </c>
      <c r="AX178" s="2">
        <f t="shared" si="172"/>
        <v>12649</v>
      </c>
      <c r="AY178" s="2">
        <f t="shared" si="172"/>
        <v>0</v>
      </c>
      <c r="AZ178" s="2">
        <f t="shared" si="172"/>
        <v>0</v>
      </c>
      <c r="BA178" s="2">
        <f t="shared" si="172"/>
        <v>0</v>
      </c>
      <c r="BB178" s="2">
        <f t="shared" si="172"/>
        <v>19506</v>
      </c>
      <c r="BC178" s="2">
        <f t="shared" si="172"/>
        <v>0</v>
      </c>
      <c r="BD178" s="2">
        <f t="shared" si="172"/>
        <v>0</v>
      </c>
      <c r="BE178" s="2">
        <f t="shared" si="172"/>
        <v>24252</v>
      </c>
      <c r="BF178" s="2">
        <f t="shared" si="172"/>
        <v>12649</v>
      </c>
      <c r="BG178" s="2">
        <f t="shared" si="172"/>
        <v>0</v>
      </c>
      <c r="BH178" s="2">
        <f t="shared" si="172"/>
        <v>0</v>
      </c>
      <c r="BI178" s="2">
        <f t="shared" si="172"/>
        <v>0</v>
      </c>
      <c r="BJ178" s="2">
        <f t="shared" si="172"/>
        <v>0</v>
      </c>
      <c r="BK178" s="2">
        <f t="shared" si="172"/>
        <v>0</v>
      </c>
      <c r="BL178" s="2">
        <f t="shared" si="172"/>
        <v>0</v>
      </c>
      <c r="BM178" s="2">
        <f t="shared" si="172"/>
        <v>0</v>
      </c>
      <c r="BN178">
        <f ca="1">SUM(OFFSET($B178,-($B178-1),MATCH(BN$6,$7:$7,)-1,1,1):OFFSET($B178,0,MATCH(BN$6,$7:$7,)-1,1,1))</f>
        <v>129053</v>
      </c>
      <c r="BO178">
        <f ca="1">SUM(OFFSET($B178,-($B178-1),MATCH(BO$6,$7:$7,)-1,1,1):OFFSET($B178,0,MATCH(BO$6,$7:$7,)-1,1,1))</f>
        <v>17626</v>
      </c>
      <c r="BP178">
        <f ca="1">SUM(OFFSET($B178,-($B178-1),MATCH(BP$6,$7:$7,)-1,1,1):OFFSET($B178,0,MATCH(BP$6,$7:$7,)-1,1,1))</f>
        <v>219474</v>
      </c>
      <c r="BQ178">
        <f ca="1">SUM(OFFSET($B178,-($B178-1),MATCH(BQ$6,$7:$7,)-1,1,1):OFFSET($B178,0,MATCH(BQ$6,$7:$7,)-1,1,1))</f>
        <v>4672</v>
      </c>
      <c r="BR178">
        <f ca="1">SUM(OFFSET($B178,-($B178-1),MATCH(BR$6,$7:$7,)-1,1,1):OFFSET($B178,0,MATCH(BR$6,$7:$7,)-1,1,1))</f>
        <v>2063</v>
      </c>
      <c r="BS178">
        <f ca="1">SUM(OFFSET($B178,-($B178-1),MATCH(BS$6,$7:$7,)-1,1,1):OFFSET($B178,0,MATCH(BS$6,$7:$7,)-1,1,1))</f>
        <v>9389</v>
      </c>
      <c r="BT178">
        <f ca="1">SUM(OFFSET($B178,-($B178-1),MATCH(BT$6,$7:$7,)-1,1,1):OFFSET($B178,0,MATCH(BT$6,$7:$7,)-1,1,1))</f>
        <v>0</v>
      </c>
      <c r="BU178">
        <f ca="1">SUM(OFFSET($B178,-($B178-1),MATCH(BU$6,$7:$7,)-1,1,1):OFFSET($B178,0,MATCH(BU$6,$7:$7,)-1,1,1))</f>
        <v>0</v>
      </c>
      <c r="BV178">
        <f ca="1">SUM(OFFSET($B178,-($B178-1),MATCH(BV$6,$7:$7,)-1,1,1):OFFSET($B178,0,MATCH(BV$6,$7:$7,)-1,1,1))</f>
        <v>0</v>
      </c>
      <c r="BW178">
        <f ca="1">SUM(OFFSET($B178,-($B178-1),MATCH(BW$6,$7:$7,)-1,1,1):OFFSET($B178,0,MATCH(BW$6,$7:$7,)-1,1,1))</f>
        <v>16085</v>
      </c>
      <c r="BX178">
        <f ca="1">SUM(OFFSET($B178,-($B178-1),MATCH(BX$6,$7:$7,)-1,1,1):OFFSET($B178,0,MATCH(BX$6,$7:$7,)-1,1,1))</f>
        <v>0</v>
      </c>
      <c r="BY178">
        <f ca="1">SUM(OFFSET($B178,-($B178-1),MATCH(BY$6,$7:$7,)-1,1,1):OFFSET($B178,0,MATCH(BY$6,$7:$7,)-1,1,1))</f>
        <v>0</v>
      </c>
      <c r="BZ178">
        <f ca="1">SUM(OFFSET($B178,-($B178-1),MATCH(BZ$6,$7:$7,)-1,1,1):OFFSET($B178,0,MATCH(BZ$6,$7:$7,)-1,1,1))</f>
        <v>17626</v>
      </c>
      <c r="CA178">
        <f ca="1">SUM(OFFSET($B178,-($B178-1),MATCH(CA$6,$7:$7,)-1,1,1):OFFSET($B178,0,MATCH(CA$6,$7:$7,)-1,1,1))</f>
        <v>9389</v>
      </c>
      <c r="CB178">
        <f ca="1">SUM(OFFSET($B178,-($B178-1),MATCH(CB$6,$7:$7,)-1,1,1):OFFSET($B178,0,MATCH(CB$6,$7:$7,)-1,1,1))</f>
        <v>0</v>
      </c>
      <c r="CC178">
        <f ca="1">SUM(OFFSET($B178,-($B178-1),MATCH(CC$6,$7:$7,)-1,1,1):OFFSET($B178,0,MATCH(CC$6,$7:$7,)-1,1,1))</f>
        <v>0</v>
      </c>
      <c r="CD178">
        <f ca="1">SUM(OFFSET($B178,-($B178-1),MATCH(CD$6,$7:$7,)-1,1,1):OFFSET($B178,0,MATCH(CD$6,$7:$7,)-1,1,1))</f>
        <v>0</v>
      </c>
      <c r="CE178">
        <f ca="1">SUM(OFFSET($B178,-($B178-1),MATCH(CE$6,$7:$7,)-1,1,1):OFFSET($B178,0,MATCH(CE$6,$7:$7,)-1,1,1))</f>
        <v>0</v>
      </c>
      <c r="CF178">
        <f ca="1">SUM(OFFSET($B178,-($B178-1),MATCH(CF$6,$7:$7,)-1,1,1):OFFSET($B178,0,MATCH(CF$6,$7:$7,)-1,1,1))</f>
        <v>0</v>
      </c>
      <c r="CG178">
        <f ca="1">SUM(OFFSET($B178,-($B178-1),MATCH(CG$6,$7:$7,)-1,1,1):OFFSET($B178,0,MATCH(CG$6,$7:$7,)-1,1,1))</f>
        <v>0</v>
      </c>
      <c r="CH178">
        <f ca="1">SUM(OFFSET($B178,-($B178-1),MATCH(CH$6,$7:$7,)-1,1,1):OFFSET($B178,0,MATCH(CH$6,$7:$7,)-1,1,1))</f>
        <v>0</v>
      </c>
      <c r="CI178">
        <f ca="1">SUM(OFFSET($B178,-($B178-1),MATCH(CI$6,$7:$7,)-1,1,1):OFFSET($B178,0,MATCH(CI$6,$7:$7,)-1,1,1))</f>
        <v>179602</v>
      </c>
      <c r="CJ178" s="41">
        <f>'[3]Tab L Summary'!$B97</f>
        <v>1900</v>
      </c>
      <c r="CK178">
        <f>'[3]Tab L Summary'!$D97</f>
        <v>5613</v>
      </c>
      <c r="CL178" s="41">
        <f>'[3]Tab L Summary'!$F97</f>
        <v>10325</v>
      </c>
      <c r="CM178">
        <f>'[3]Tab L Summary'!$H97</f>
        <v>0</v>
      </c>
      <c r="CN178" s="41">
        <f>'[3]Tab L Summary'!$J97</f>
        <v>1476</v>
      </c>
      <c r="CO178" s="2">
        <f t="shared" si="173"/>
        <v>44488</v>
      </c>
      <c r="CP178" s="2">
        <f t="shared" si="173"/>
        <v>52180</v>
      </c>
      <c r="CQ178" s="2">
        <f t="shared" si="173"/>
        <v>102002</v>
      </c>
      <c r="CR178" s="2">
        <f t="shared" si="173"/>
        <v>0</v>
      </c>
      <c r="CS178" s="2">
        <f t="shared" si="173"/>
        <v>18632</v>
      </c>
      <c r="CT178">
        <f ca="1">SUM(OFFSET($B178,-($B178-1),MATCH(CT$6,$7:$7,)-1,1,1):OFFSET($B178,0,MATCH(CT$6,$7:$7,)-1,1,1))</f>
        <v>40258</v>
      </c>
      <c r="CU178">
        <f ca="1">SUM(OFFSET($B178,-($B178-1),MATCH(CU$6,$7:$7,)-1,1,1):OFFSET($B178,0,MATCH(CU$6,$7:$7,)-1,1,1))</f>
        <v>83103</v>
      </c>
      <c r="CV178">
        <f ca="1">SUM(OFFSET($B178,-($B178-1),MATCH(CV$6,$7:$7,)-1,1,1):OFFSET($B178,0,MATCH(CV$6,$7:$7,)-1,1,1))</f>
        <v>0</v>
      </c>
      <c r="CW178">
        <f ca="1">SUM(OFFSET($B178,-($B178-1),MATCH(CW$6,$7:$7,)-1,1,1):OFFSET($B178,0,MATCH(CW$6,$7:$7,)-1,1,1))</f>
        <v>14626</v>
      </c>
      <c r="CX178">
        <f ca="1">SUM(OFFSET($B178,-($B178-1),MATCH(CX$6,$7:$7,)-1,1,1):OFFSET($B178,0,MATCH(CX$6,$7:$7,)-1,1,1))</f>
        <v>429044</v>
      </c>
    </row>
    <row r="179" spans="2:102">
      <c r="B179" s="38">
        <v>11</v>
      </c>
      <c r="C179" s="37">
        <v>43862</v>
      </c>
      <c r="D179" s="153">
        <f>'[3]Data Summary'!$E54</f>
        <v>74536</v>
      </c>
      <c r="E179" s="154">
        <f>'[3]Data Summary'!$I54</f>
        <v>550</v>
      </c>
      <c r="F179" s="154">
        <f>'[3]Data Summary'!$M54</f>
        <v>96940</v>
      </c>
      <c r="G179" s="155">
        <f t="shared" ref="G179:I180" si="174">SUM(D168:D179)</f>
        <v>953899</v>
      </c>
      <c r="H179" s="155">
        <f t="shared" si="174"/>
        <v>6799</v>
      </c>
      <c r="I179" s="155">
        <f t="shared" si="174"/>
        <v>1205773</v>
      </c>
      <c r="J179" s="155">
        <f ca="1">SUM(OFFSET($B179,-($B179-1),MATCH(J$6,$7:$7,)-1,1,1):OFFSET($B179,0,MATCH(J$6,$7:$7,)-1,1,1))</f>
        <v>6232</v>
      </c>
      <c r="K179" s="155">
        <f ca="1">SUM(OFFSET($B179,-($B179-1),MATCH(K$6,$7:$7,)-1,1,1):OFFSET($B179,0,MATCH(K$6,$7:$7,)-1,1,1))</f>
        <v>1104913</v>
      </c>
      <c r="L179" s="155">
        <f ca="1">SUM(OFFSET($B179,-($B179-1),MATCH(L$6,$7:$7,)-1,1,1):OFFSET($B179,0,MATCH(L$6,$7:$7,)-1,1,1))</f>
        <v>10342369</v>
      </c>
      <c r="M179" s="31">
        <f>'[3]Data Summary'!$C54</f>
        <v>427186</v>
      </c>
      <c r="N179" s="41">
        <f>'[3]Data Summary'!$G54</f>
        <v>6239</v>
      </c>
      <c r="O179" s="41">
        <f>'[3]Data Summary'!$K54</f>
        <v>519893</v>
      </c>
      <c r="P179">
        <f t="shared" ref="P179:R180" si="175">SUM(M168:M179)</f>
        <v>5428428</v>
      </c>
      <c r="Q179">
        <f t="shared" si="175"/>
        <v>76811</v>
      </c>
      <c r="R179">
        <f t="shared" si="175"/>
        <v>6462280</v>
      </c>
      <c r="S179">
        <f ca="1">SUM(OFFSET($B179,-($B179-1),MATCH(S$6,$7:$7,)-1,1,1):OFFSET($B179,0,MATCH(S$6,$7:$7,)-1,1,1))</f>
        <v>69822</v>
      </c>
      <c r="T179">
        <f ca="1">SUM(OFFSET($B179,-($B179-1),MATCH(T$6,$7:$7,)-1,1,1):OFFSET($B179,0,MATCH(T$6,$7:$7,)-1,1,1))</f>
        <v>5864548</v>
      </c>
      <c r="U179">
        <f ca="1">SUM(OFFSET($B179,-($B179-1),MATCH(U$6,$7:$7,)-1,1,1):OFFSET($B179,0,MATCH(U$6,$7:$7,)-1,1,1))</f>
        <v>60288699</v>
      </c>
      <c r="V179" s="31">
        <f>'[3]Tab K Summary'!$B98</f>
        <v>1874</v>
      </c>
      <c r="W179" s="41">
        <f>'[3]Tab K Summary'!$D98</f>
        <v>14182</v>
      </c>
      <c r="X179" s="41">
        <f>'[3]Tab K Summary'!$F98</f>
        <v>3737</v>
      </c>
      <c r="Y179" s="41">
        <f>'[3]Tab K Summary'!$H98</f>
        <v>16214</v>
      </c>
      <c r="Z179" s="41">
        <f>'[3]Tab K Summary'!$J98</f>
        <v>636</v>
      </c>
      <c r="AA179" s="41">
        <f>'[3]Tab K Summary'!$L98</f>
        <v>211</v>
      </c>
      <c r="AB179" s="41">
        <f>'[3]Tab K Summary'!$N98</f>
        <v>1275</v>
      </c>
      <c r="AC179" s="41">
        <f>'[3]Tab K Summary'!$P98</f>
        <v>0</v>
      </c>
      <c r="AD179" s="41">
        <f>'[3]Tab K Summary'!$R98</f>
        <v>0</v>
      </c>
      <c r="AE179" s="41">
        <f>'[3]Tab K Summary'!$T98</f>
        <v>0</v>
      </c>
      <c r="AF179" s="41">
        <f t="shared" si="169"/>
        <v>1874</v>
      </c>
      <c r="AG179" s="41">
        <f>'[3]Tab K Summary'!$X98</f>
        <v>0</v>
      </c>
      <c r="AH179" s="41">
        <f>'[3]Tab K Summary'!$Z98</f>
        <v>0</v>
      </c>
      <c r="AI179" s="41">
        <f t="shared" si="170"/>
        <v>3737</v>
      </c>
      <c r="AJ179" s="41">
        <f t="shared" si="171"/>
        <v>1275</v>
      </c>
      <c r="AK179" s="41">
        <f>'[3]Tab K Summary'!$AF98</f>
        <v>0</v>
      </c>
      <c r="AL179" s="41">
        <f>'[3]Tab K Summary'!$AH98</f>
        <v>0</v>
      </c>
      <c r="AM179" s="41">
        <f>'[3]Tab K Summary'!$AJ98</f>
        <v>0</v>
      </c>
      <c r="AN179" s="41">
        <f>'[3]Tab K Summary'!$AL98</f>
        <v>0</v>
      </c>
      <c r="AO179" s="41">
        <f>'[3]Tab K Summary'!$AN98</f>
        <v>0</v>
      </c>
      <c r="AP179" s="41">
        <f>'[3]Tab K Summary'!$AP98</f>
        <v>0</v>
      </c>
      <c r="AQ179" s="41">
        <f>'[3]Tab K Summary'!$AR98</f>
        <v>0</v>
      </c>
      <c r="AR179" s="2">
        <f t="shared" ref="AR179:BM179" si="176">SUM(V168:V179)</f>
        <v>19641</v>
      </c>
      <c r="AS179" s="2">
        <f t="shared" si="176"/>
        <v>157896</v>
      </c>
      <c r="AT179" s="2">
        <f t="shared" si="176"/>
        <v>23959</v>
      </c>
      <c r="AU179" s="2">
        <f t="shared" si="176"/>
        <v>253417</v>
      </c>
      <c r="AV179" s="2">
        <f t="shared" si="176"/>
        <v>5980</v>
      </c>
      <c r="AW179" s="2">
        <f t="shared" si="176"/>
        <v>2427</v>
      </c>
      <c r="AX179" s="2">
        <f t="shared" si="176"/>
        <v>12272</v>
      </c>
      <c r="AY179" s="2">
        <f t="shared" si="176"/>
        <v>0</v>
      </c>
      <c r="AZ179" s="2">
        <f t="shared" si="176"/>
        <v>0</v>
      </c>
      <c r="BA179" s="2">
        <f t="shared" si="176"/>
        <v>0</v>
      </c>
      <c r="BB179" s="2">
        <f t="shared" si="176"/>
        <v>19641</v>
      </c>
      <c r="BC179" s="2">
        <f t="shared" si="176"/>
        <v>0</v>
      </c>
      <c r="BD179" s="2">
        <f t="shared" si="176"/>
        <v>0</v>
      </c>
      <c r="BE179" s="2">
        <f t="shared" si="176"/>
        <v>23959</v>
      </c>
      <c r="BF179" s="2">
        <f t="shared" si="176"/>
        <v>12272</v>
      </c>
      <c r="BG179" s="2">
        <f t="shared" si="176"/>
        <v>0</v>
      </c>
      <c r="BH179" s="2">
        <f t="shared" si="176"/>
        <v>0</v>
      </c>
      <c r="BI179" s="2">
        <f t="shared" si="176"/>
        <v>0</v>
      </c>
      <c r="BJ179" s="2">
        <f t="shared" si="176"/>
        <v>0</v>
      </c>
      <c r="BK179" s="2">
        <f t="shared" si="176"/>
        <v>0</v>
      </c>
      <c r="BL179" s="2">
        <f t="shared" si="176"/>
        <v>0</v>
      </c>
      <c r="BM179" s="2">
        <f t="shared" si="176"/>
        <v>0</v>
      </c>
      <c r="BN179">
        <f ca="1">SUM(OFFSET($B179,-($B179-1),MATCH(BN$6,$7:$7,)-1,1,1):OFFSET($B179,0,MATCH(BN$6,$7:$7,)-1,1,1))</f>
        <v>143235</v>
      </c>
      <c r="BO179">
        <f ca="1">SUM(OFFSET($B179,-($B179-1),MATCH(BO$6,$7:$7,)-1,1,1):OFFSET($B179,0,MATCH(BO$6,$7:$7,)-1,1,1))</f>
        <v>21363</v>
      </c>
      <c r="BP179">
        <f ca="1">SUM(OFFSET($B179,-($B179-1),MATCH(BP$6,$7:$7,)-1,1,1):OFFSET($B179,0,MATCH(BP$6,$7:$7,)-1,1,1))</f>
        <v>235688</v>
      </c>
      <c r="BQ179">
        <f ca="1">SUM(OFFSET($B179,-($B179-1),MATCH(BQ$6,$7:$7,)-1,1,1):OFFSET($B179,0,MATCH(BQ$6,$7:$7,)-1,1,1))</f>
        <v>5308</v>
      </c>
      <c r="BR179">
        <f ca="1">SUM(OFFSET($B179,-($B179-1),MATCH(BR$6,$7:$7,)-1,1,1):OFFSET($B179,0,MATCH(BR$6,$7:$7,)-1,1,1))</f>
        <v>2274</v>
      </c>
      <c r="BS179">
        <f ca="1">SUM(OFFSET($B179,-($B179-1),MATCH(BS$6,$7:$7,)-1,1,1):OFFSET($B179,0,MATCH(BS$6,$7:$7,)-1,1,1))</f>
        <v>10664</v>
      </c>
      <c r="BT179">
        <f ca="1">SUM(OFFSET($B179,-($B179-1),MATCH(BT$6,$7:$7,)-1,1,1):OFFSET($B179,0,MATCH(BT$6,$7:$7,)-1,1,1))</f>
        <v>0</v>
      </c>
      <c r="BU179">
        <f ca="1">SUM(OFFSET($B179,-($B179-1),MATCH(BU$6,$7:$7,)-1,1,1):OFFSET($B179,0,MATCH(BU$6,$7:$7,)-1,1,1))</f>
        <v>0</v>
      </c>
      <c r="BV179">
        <f ca="1">SUM(OFFSET($B179,-($B179-1),MATCH(BV$6,$7:$7,)-1,1,1):OFFSET($B179,0,MATCH(BV$6,$7:$7,)-1,1,1))</f>
        <v>0</v>
      </c>
      <c r="BW179">
        <f ca="1">SUM(OFFSET($B179,-($B179-1),MATCH(BW$6,$7:$7,)-1,1,1):OFFSET($B179,0,MATCH(BW$6,$7:$7,)-1,1,1))</f>
        <v>17959</v>
      </c>
      <c r="BX179">
        <f ca="1">SUM(OFFSET($B179,-($B179-1),MATCH(BX$6,$7:$7,)-1,1,1):OFFSET($B179,0,MATCH(BX$6,$7:$7,)-1,1,1))</f>
        <v>0</v>
      </c>
      <c r="BY179">
        <f ca="1">SUM(OFFSET($B179,-($B179-1),MATCH(BY$6,$7:$7,)-1,1,1):OFFSET($B179,0,MATCH(BY$6,$7:$7,)-1,1,1))</f>
        <v>0</v>
      </c>
      <c r="BZ179">
        <f ca="1">SUM(OFFSET($B179,-($B179-1),MATCH(BZ$6,$7:$7,)-1,1,1):OFFSET($B179,0,MATCH(BZ$6,$7:$7,)-1,1,1))</f>
        <v>21363</v>
      </c>
      <c r="CA179">
        <f ca="1">SUM(OFFSET($B179,-($B179-1),MATCH(CA$6,$7:$7,)-1,1,1):OFFSET($B179,0,MATCH(CA$6,$7:$7,)-1,1,1))</f>
        <v>10664</v>
      </c>
      <c r="CB179">
        <f ca="1">SUM(OFFSET($B179,-($B179-1),MATCH(CB$6,$7:$7,)-1,1,1):OFFSET($B179,0,MATCH(CB$6,$7:$7,)-1,1,1))</f>
        <v>0</v>
      </c>
      <c r="CC179">
        <f ca="1">SUM(OFFSET($B179,-($B179-1),MATCH(CC$6,$7:$7,)-1,1,1):OFFSET($B179,0,MATCH(CC$6,$7:$7,)-1,1,1))</f>
        <v>0</v>
      </c>
      <c r="CD179">
        <f ca="1">SUM(OFFSET($B179,-($B179-1),MATCH(CD$6,$7:$7,)-1,1,1):OFFSET($B179,0,MATCH(CD$6,$7:$7,)-1,1,1))</f>
        <v>0</v>
      </c>
      <c r="CE179">
        <f ca="1">SUM(OFFSET($B179,-($B179-1),MATCH(CE$6,$7:$7,)-1,1,1):OFFSET($B179,0,MATCH(CE$6,$7:$7,)-1,1,1))</f>
        <v>0</v>
      </c>
      <c r="CF179">
        <f ca="1">SUM(OFFSET($B179,-($B179-1),MATCH(CF$6,$7:$7,)-1,1,1):OFFSET($B179,0,MATCH(CF$6,$7:$7,)-1,1,1))</f>
        <v>0</v>
      </c>
      <c r="CG179">
        <f ca="1">SUM(OFFSET($B179,-($B179-1),MATCH(CG$6,$7:$7,)-1,1,1):OFFSET($B179,0,MATCH(CG$6,$7:$7,)-1,1,1))</f>
        <v>0</v>
      </c>
      <c r="CH179">
        <f ca="1">SUM(OFFSET($B179,-($B179-1),MATCH(CH$6,$7:$7,)-1,1,1):OFFSET($B179,0,MATCH(CH$6,$7:$7,)-1,1,1))</f>
        <v>0</v>
      </c>
      <c r="CI179">
        <f ca="1">SUM(OFFSET($B179,-($B179-1),MATCH(CI$6,$7:$7,)-1,1,1):OFFSET($B179,0,MATCH(CI$6,$7:$7,)-1,1,1))</f>
        <v>199243</v>
      </c>
      <c r="CJ179" s="41">
        <f>'[3]Tab L Summary'!$B98</f>
        <v>3545</v>
      </c>
      <c r="CK179">
        <f>'[3]Tab L Summary'!$D98</f>
        <v>5782</v>
      </c>
      <c r="CL179" s="41">
        <f>'[3]Tab L Summary'!$F98</f>
        <v>10195</v>
      </c>
      <c r="CM179">
        <f>'[3]Tab L Summary'!$H98</f>
        <v>0</v>
      </c>
      <c r="CN179" s="41">
        <f>'[3]Tab L Summary'!$J98</f>
        <v>1782</v>
      </c>
      <c r="CO179" s="2">
        <f t="shared" ref="CO179:CS180" si="177">SUM(CJ168:CJ179)</f>
        <v>44466</v>
      </c>
      <c r="CP179" s="2">
        <f t="shared" si="177"/>
        <v>51927</v>
      </c>
      <c r="CQ179" s="2">
        <f t="shared" si="177"/>
        <v>102442</v>
      </c>
      <c r="CR179" s="2">
        <f t="shared" si="177"/>
        <v>0</v>
      </c>
      <c r="CS179" s="2">
        <f t="shared" si="177"/>
        <v>18086</v>
      </c>
      <c r="CT179">
        <f ca="1">SUM(OFFSET($B179,-($B179-1),MATCH(CT$6,$7:$7,)-1,1,1):OFFSET($B179,0,MATCH(CT$6,$7:$7,)-1,1,1))</f>
        <v>46040</v>
      </c>
      <c r="CU179">
        <f ca="1">SUM(OFFSET($B179,-($B179-1),MATCH(CU$6,$7:$7,)-1,1,1):OFFSET($B179,0,MATCH(CU$6,$7:$7,)-1,1,1))</f>
        <v>93298</v>
      </c>
      <c r="CV179">
        <f ca="1">SUM(OFFSET($B179,-($B179-1),MATCH(CV$6,$7:$7,)-1,1,1):OFFSET($B179,0,MATCH(CV$6,$7:$7,)-1,1,1))</f>
        <v>0</v>
      </c>
      <c r="CW179">
        <f ca="1">SUM(OFFSET($B179,-($B179-1),MATCH(CW$6,$7:$7,)-1,1,1):OFFSET($B179,0,MATCH(CW$6,$7:$7,)-1,1,1))</f>
        <v>16408</v>
      </c>
      <c r="CX179">
        <f ca="1">SUM(OFFSET($B179,-($B179-1),MATCH(CX$6,$7:$7,)-1,1,1):OFFSET($B179,0,MATCH(CX$6,$7:$7,)-1,1,1))</f>
        <v>473510</v>
      </c>
    </row>
    <row r="180" spans="2:102">
      <c r="B180" s="38">
        <v>12</v>
      </c>
      <c r="C180" s="37">
        <v>43891</v>
      </c>
      <c r="D180" s="153">
        <f>'[3]Data Summary'!$E55</f>
        <v>45586</v>
      </c>
      <c r="E180" s="154">
        <f>'[3]Data Summary'!$I55</f>
        <v>407</v>
      </c>
      <c r="F180" s="154">
        <f>'[3]Data Summary'!$M55</f>
        <v>72481</v>
      </c>
      <c r="G180" s="155">
        <f t="shared" si="174"/>
        <v>919132</v>
      </c>
      <c r="H180" s="155">
        <f t="shared" si="174"/>
        <v>6639</v>
      </c>
      <c r="I180" s="155">
        <f t="shared" si="174"/>
        <v>1177394</v>
      </c>
      <c r="J180" s="155">
        <f ca="1">SUM(OFFSET($B180,-($B180-1),MATCH(J$6,$7:$7,)-1,1,1):OFFSET($B180,0,MATCH(J$6,$7:$7,)-1,1,1))</f>
        <v>6639</v>
      </c>
      <c r="K180" s="155">
        <f ca="1">SUM(OFFSET($B180,-($B180-1),MATCH(K$6,$7:$7,)-1,1,1):OFFSET($B180,0,MATCH(K$6,$7:$7,)-1,1,1))</f>
        <v>1177394</v>
      </c>
      <c r="L180" s="155">
        <f ca="1">SUM(OFFSET($B180,-($B180-1),MATCH(L$6,$7:$7,)-1,1,1):OFFSET($B180,0,MATCH(L$6,$7:$7,)-1,1,1))</f>
        <v>11261501</v>
      </c>
      <c r="M180" s="31">
        <f>'[3]Data Summary'!$C55</f>
        <v>303019</v>
      </c>
      <c r="N180" s="41">
        <f>'[3]Data Summary'!$G55</f>
        <v>5756</v>
      </c>
      <c r="O180" s="41">
        <f>'[3]Data Summary'!$K55</f>
        <v>477045</v>
      </c>
      <c r="P180">
        <f t="shared" si="175"/>
        <v>5224283</v>
      </c>
      <c r="Q180">
        <f t="shared" si="175"/>
        <v>75578</v>
      </c>
      <c r="R180">
        <f t="shared" si="175"/>
        <v>6341593</v>
      </c>
      <c r="S180">
        <f ca="1">SUM(OFFSET($B180,-($B180-1),MATCH(S$6,$7:$7,)-1,1,1):OFFSET($B180,0,MATCH(S$6,$7:$7,)-1,1,1))</f>
        <v>75578</v>
      </c>
      <c r="T180">
        <f ca="1">SUM(OFFSET($B180,-($B180-1),MATCH(T$6,$7:$7,)-1,1,1):OFFSET($B180,0,MATCH(T$6,$7:$7,)-1,1,1))</f>
        <v>6341593</v>
      </c>
      <c r="U180">
        <f ca="1">SUM(OFFSET($B180,-($B180-1),MATCH(U$6,$7:$7,)-1,1,1):OFFSET($B180,0,MATCH(U$6,$7:$7,)-1,1,1))</f>
        <v>65512982</v>
      </c>
      <c r="V180" s="31">
        <f>'[3]Tab K Summary'!$B99</f>
        <v>822</v>
      </c>
      <c r="W180" s="41">
        <f>'[3]Tab K Summary'!$D99</f>
        <v>7040</v>
      </c>
      <c r="X180" s="41">
        <f>'[3]Tab K Summary'!$F99</f>
        <v>1403</v>
      </c>
      <c r="Y180" s="41">
        <f>'[3]Tab K Summary'!$H99</f>
        <v>11470</v>
      </c>
      <c r="Z180" s="41">
        <f>'[3]Tab K Summary'!$J99</f>
        <v>289</v>
      </c>
      <c r="AA180" s="41">
        <f>'[3]Tab K Summary'!$L99</f>
        <v>75</v>
      </c>
      <c r="AB180" s="41">
        <f>'[3]Tab K Summary'!$N99</f>
        <v>521</v>
      </c>
      <c r="AC180" s="41">
        <f>'[3]Tab K Summary'!$P99</f>
        <v>0</v>
      </c>
      <c r="AD180" s="41">
        <f>'[3]Tab K Summary'!$R99</f>
        <v>0</v>
      </c>
      <c r="AE180" s="41">
        <f>'[3]Tab K Summary'!$T99</f>
        <v>0</v>
      </c>
      <c r="AF180" s="41">
        <f t="shared" si="169"/>
        <v>822</v>
      </c>
      <c r="AG180" s="41">
        <f>'[3]Tab K Summary'!$X99</f>
        <v>0</v>
      </c>
      <c r="AH180" s="41">
        <f>'[3]Tab K Summary'!$Z99</f>
        <v>0</v>
      </c>
      <c r="AI180" s="41">
        <f t="shared" si="170"/>
        <v>1403</v>
      </c>
      <c r="AJ180" s="41">
        <f t="shared" si="171"/>
        <v>521</v>
      </c>
      <c r="AK180" s="41">
        <f>'[3]Tab K Summary'!$AF99</f>
        <v>0</v>
      </c>
      <c r="AL180" s="41">
        <f>'[3]Tab K Summary'!$AH99</f>
        <v>0</v>
      </c>
      <c r="AM180" s="41">
        <f>'[3]Tab K Summary'!$AJ99</f>
        <v>0</v>
      </c>
      <c r="AN180" s="41">
        <f>'[3]Tab K Summary'!$AL99</f>
        <v>0</v>
      </c>
      <c r="AO180" s="41">
        <f>'[3]Tab K Summary'!$AN99</f>
        <v>0</v>
      </c>
      <c r="AP180" s="41">
        <f>'[3]Tab K Summary'!$AP99</f>
        <v>0</v>
      </c>
      <c r="AQ180" s="41">
        <f>'[3]Tab K Summary'!$AR99</f>
        <v>0</v>
      </c>
      <c r="AR180" s="2">
        <f t="shared" ref="AR180:BM180" si="178">SUM(V169:V180)</f>
        <v>18781</v>
      </c>
      <c r="AS180" s="2">
        <f t="shared" si="178"/>
        <v>150275</v>
      </c>
      <c r="AT180" s="2">
        <f t="shared" si="178"/>
        <v>22766</v>
      </c>
      <c r="AU180" s="2">
        <f t="shared" si="178"/>
        <v>247158</v>
      </c>
      <c r="AV180" s="2">
        <f t="shared" si="178"/>
        <v>5597</v>
      </c>
      <c r="AW180" s="2">
        <f t="shared" si="178"/>
        <v>2349</v>
      </c>
      <c r="AX180" s="2">
        <f t="shared" si="178"/>
        <v>11185</v>
      </c>
      <c r="AY180" s="2">
        <f t="shared" si="178"/>
        <v>0</v>
      </c>
      <c r="AZ180" s="2">
        <f t="shared" si="178"/>
        <v>0</v>
      </c>
      <c r="BA180" s="2">
        <f t="shared" si="178"/>
        <v>0</v>
      </c>
      <c r="BB180" s="2">
        <f t="shared" si="178"/>
        <v>18781</v>
      </c>
      <c r="BC180" s="2">
        <f t="shared" si="178"/>
        <v>0</v>
      </c>
      <c r="BD180" s="2">
        <f t="shared" si="178"/>
        <v>0</v>
      </c>
      <c r="BE180" s="2">
        <f t="shared" si="178"/>
        <v>22766</v>
      </c>
      <c r="BF180" s="2">
        <f t="shared" si="178"/>
        <v>11185</v>
      </c>
      <c r="BG180" s="2">
        <f t="shared" si="178"/>
        <v>0</v>
      </c>
      <c r="BH180" s="2">
        <f t="shared" si="178"/>
        <v>0</v>
      </c>
      <c r="BI180" s="2">
        <f t="shared" si="178"/>
        <v>0</v>
      </c>
      <c r="BJ180" s="2">
        <f t="shared" si="178"/>
        <v>0</v>
      </c>
      <c r="BK180" s="2">
        <f t="shared" si="178"/>
        <v>0</v>
      </c>
      <c r="BL180" s="2">
        <f t="shared" si="178"/>
        <v>0</v>
      </c>
      <c r="BM180" s="2">
        <f t="shared" si="178"/>
        <v>0</v>
      </c>
      <c r="BN180">
        <f ca="1">SUM(OFFSET($B180,-($B180-1),MATCH(BN$6,$7:$7,)-1,1,1):OFFSET($B180,0,MATCH(BN$6,$7:$7,)-1,1,1))</f>
        <v>150275</v>
      </c>
      <c r="BO180">
        <f ca="1">SUM(OFFSET($B180,-($B180-1),MATCH(BO$6,$7:$7,)-1,1,1):OFFSET($B180,0,MATCH(BO$6,$7:$7,)-1,1,1))</f>
        <v>22766</v>
      </c>
      <c r="BP180">
        <f ca="1">SUM(OFFSET($B180,-($B180-1),MATCH(BP$6,$7:$7,)-1,1,1):OFFSET($B180,0,MATCH(BP$6,$7:$7,)-1,1,1))</f>
        <v>247158</v>
      </c>
      <c r="BQ180">
        <f ca="1">SUM(OFFSET($B180,-($B180-1),MATCH(BQ$6,$7:$7,)-1,1,1):OFFSET($B180,0,MATCH(BQ$6,$7:$7,)-1,1,1))</f>
        <v>5597</v>
      </c>
      <c r="BR180">
        <f ca="1">SUM(OFFSET($B180,-($B180-1),MATCH(BR$6,$7:$7,)-1,1,1):OFFSET($B180,0,MATCH(BR$6,$7:$7,)-1,1,1))</f>
        <v>2349</v>
      </c>
      <c r="BS180">
        <f ca="1">SUM(OFFSET($B180,-($B180-1),MATCH(BS$6,$7:$7,)-1,1,1):OFFSET($B180,0,MATCH(BS$6,$7:$7,)-1,1,1))</f>
        <v>11185</v>
      </c>
      <c r="BT180">
        <f ca="1">SUM(OFFSET($B180,-($B180-1),MATCH(BT$6,$7:$7,)-1,1,1):OFFSET($B180,0,MATCH(BT$6,$7:$7,)-1,1,1))</f>
        <v>0</v>
      </c>
      <c r="BU180">
        <f ca="1">SUM(OFFSET($B180,-($B180-1),MATCH(BU$6,$7:$7,)-1,1,1):OFFSET($B180,0,MATCH(BU$6,$7:$7,)-1,1,1))</f>
        <v>0</v>
      </c>
      <c r="BV180">
        <f ca="1">SUM(OFFSET($B180,-($B180-1),MATCH(BV$6,$7:$7,)-1,1,1):OFFSET($B180,0,MATCH(BV$6,$7:$7,)-1,1,1))</f>
        <v>0</v>
      </c>
      <c r="BW180">
        <f ca="1">SUM(OFFSET($B180,-($B180-1),MATCH(BW$6,$7:$7,)-1,1,1):OFFSET($B180,0,MATCH(BW$6,$7:$7,)-1,1,1))</f>
        <v>18781</v>
      </c>
      <c r="BX180">
        <f ca="1">SUM(OFFSET($B180,-($B180-1),MATCH(BX$6,$7:$7,)-1,1,1):OFFSET($B180,0,MATCH(BX$6,$7:$7,)-1,1,1))</f>
        <v>0</v>
      </c>
      <c r="BY180">
        <f ca="1">SUM(OFFSET($B180,-($B180-1),MATCH(BY$6,$7:$7,)-1,1,1):OFFSET($B180,0,MATCH(BY$6,$7:$7,)-1,1,1))</f>
        <v>0</v>
      </c>
      <c r="BZ180">
        <f ca="1">SUM(OFFSET($B180,-($B180-1),MATCH(BZ$6,$7:$7,)-1,1,1):OFFSET($B180,0,MATCH(BZ$6,$7:$7,)-1,1,1))</f>
        <v>22766</v>
      </c>
      <c r="CA180">
        <f ca="1">SUM(OFFSET($B180,-($B180-1),MATCH(CA$6,$7:$7,)-1,1,1):OFFSET($B180,0,MATCH(CA$6,$7:$7,)-1,1,1))</f>
        <v>11185</v>
      </c>
      <c r="CB180">
        <f ca="1">SUM(OFFSET($B180,-($B180-1),MATCH(CB$6,$7:$7,)-1,1,1):OFFSET($B180,0,MATCH(CB$6,$7:$7,)-1,1,1))</f>
        <v>0</v>
      </c>
      <c r="CC180">
        <f ca="1">SUM(OFFSET($B180,-($B180-1),MATCH(CC$6,$7:$7,)-1,1,1):OFFSET($B180,0,MATCH(CC$6,$7:$7,)-1,1,1))</f>
        <v>0</v>
      </c>
      <c r="CD180">
        <f ca="1">SUM(OFFSET($B180,-($B180-1),MATCH(CD$6,$7:$7,)-1,1,1):OFFSET($B180,0,MATCH(CD$6,$7:$7,)-1,1,1))</f>
        <v>0</v>
      </c>
      <c r="CE180">
        <f ca="1">SUM(OFFSET($B180,-($B180-1),MATCH(CE$6,$7:$7,)-1,1,1):OFFSET($B180,0,MATCH(CE$6,$7:$7,)-1,1,1))</f>
        <v>0</v>
      </c>
      <c r="CF180">
        <f ca="1">SUM(OFFSET($B180,-($B180-1),MATCH(CF$6,$7:$7,)-1,1,1):OFFSET($B180,0,MATCH(CF$6,$7:$7,)-1,1,1))</f>
        <v>0</v>
      </c>
      <c r="CG180">
        <f ca="1">SUM(OFFSET($B180,-($B180-1),MATCH(CG$6,$7:$7,)-1,1,1):OFFSET($B180,0,MATCH(CG$6,$7:$7,)-1,1,1))</f>
        <v>0</v>
      </c>
      <c r="CH180">
        <f ca="1">SUM(OFFSET($B180,-($B180-1),MATCH(CH$6,$7:$7,)-1,1,1):OFFSET($B180,0,MATCH(CH$6,$7:$7,)-1,1,1))</f>
        <v>0</v>
      </c>
      <c r="CI180">
        <f ca="1">SUM(OFFSET($B180,-($B180-1),MATCH(CI$6,$7:$7,)-1,1,1):OFFSET($B180,0,MATCH(CI$6,$7:$7,)-1,1,1))</f>
        <v>218024</v>
      </c>
      <c r="CJ180" s="41">
        <f>'[3]Tab L Summary'!$B99</f>
        <v>1666</v>
      </c>
      <c r="CK180">
        <f>'[3]Tab L Summary'!$D99</f>
        <v>2587</v>
      </c>
      <c r="CL180" s="41">
        <f>'[3]Tab L Summary'!$F99</f>
        <v>4609</v>
      </c>
      <c r="CM180">
        <f>'[3]Tab L Summary'!$H99</f>
        <v>0</v>
      </c>
      <c r="CN180" s="41">
        <f>'[3]Tab L Summary'!$J99</f>
        <v>1012</v>
      </c>
      <c r="CO180" s="2">
        <f t="shared" si="177"/>
        <v>41772</v>
      </c>
      <c r="CP180" s="2">
        <f t="shared" si="177"/>
        <v>48627</v>
      </c>
      <c r="CQ180" s="2">
        <f t="shared" si="177"/>
        <v>97907</v>
      </c>
      <c r="CR180" s="2">
        <f t="shared" si="177"/>
        <v>0</v>
      </c>
      <c r="CS180" s="2">
        <f t="shared" si="177"/>
        <v>17420</v>
      </c>
      <c r="CT180">
        <f ca="1">SUM(OFFSET($B180,-($B180-1),MATCH(CT$6,$7:$7,)-1,1,1):OFFSET($B180,0,MATCH(CT$6,$7:$7,)-1,1,1))</f>
        <v>48627</v>
      </c>
      <c r="CU180">
        <f ca="1">SUM(OFFSET($B180,-($B180-1),MATCH(CU$6,$7:$7,)-1,1,1):OFFSET($B180,0,MATCH(CU$6,$7:$7,)-1,1,1))</f>
        <v>97907</v>
      </c>
      <c r="CV180">
        <f ca="1">SUM(OFFSET($B180,-($B180-1),MATCH(CV$6,$7:$7,)-1,1,1):OFFSET($B180,0,MATCH(CV$6,$7:$7,)-1,1,1))</f>
        <v>0</v>
      </c>
      <c r="CW180">
        <f ca="1">SUM(OFFSET($B180,-($B180-1),MATCH(CW$6,$7:$7,)-1,1,1):OFFSET($B180,0,MATCH(CW$6,$7:$7,)-1,1,1))</f>
        <v>17420</v>
      </c>
      <c r="CX180">
        <f ca="1">SUM(OFFSET($B180,-($B180-1),MATCH(CX$6,$7:$7,)-1,1,1):OFFSET($B180,0,MATCH(CX$6,$7:$7,)-1,1,1))</f>
        <v>515282</v>
      </c>
    </row>
    <row r="181" spans="2:102">
      <c r="B181" s="38">
        <v>1</v>
      </c>
      <c r="C181" s="37">
        <v>43922</v>
      </c>
      <c r="D181" s="153">
        <f>'[3]Data Summary'!$E56</f>
        <v>64</v>
      </c>
      <c r="E181" s="154">
        <f>'[3]Data Summary'!$I56</f>
        <v>1</v>
      </c>
      <c r="F181" s="154">
        <f>'[3]Data Summary'!$M56</f>
        <v>176</v>
      </c>
      <c r="G181" s="155">
        <f t="shared" ref="G181:I182" si="179">SUM(D170:D181)</f>
        <v>837727</v>
      </c>
      <c r="H181" s="155">
        <f t="shared" si="179"/>
        <v>6079</v>
      </c>
      <c r="I181" s="155">
        <f t="shared" si="179"/>
        <v>1078234</v>
      </c>
      <c r="J181" s="155">
        <f ca="1">SUM(OFFSET($B181,-($B181-1),MATCH(J$6,$7:$7,)-1,1,1):OFFSET($B181,0,MATCH(J$6,$7:$7,)-1,1,1))</f>
        <v>1</v>
      </c>
      <c r="K181" s="155">
        <f ca="1">SUM(OFFSET($B181,-($B181-1),MATCH(K$6,$7:$7,)-1,1,1):OFFSET($B181,0,MATCH(K$6,$7:$7,)-1,1,1))</f>
        <v>176</v>
      </c>
      <c r="L181" s="155">
        <f ca="1">SUM(OFFSET($B181,-($B181-1),MATCH(L$6,$7:$7,)-1,1,1):OFFSET($B181,0,MATCH(L$6,$7:$7,)-1,1,1))</f>
        <v>837727</v>
      </c>
      <c r="M181" s="31">
        <f>'[3]Data Summary'!$C56</f>
        <v>6566</v>
      </c>
      <c r="N181" s="41">
        <f>'[3]Data Summary'!$G56</f>
        <v>278</v>
      </c>
      <c r="O181" s="41">
        <f>'[3]Data Summary'!$K56</f>
        <v>23696</v>
      </c>
      <c r="P181">
        <f t="shared" ref="P181:R182" si="180">SUM(M170:M181)</f>
        <v>4758373</v>
      </c>
      <c r="Q181">
        <f t="shared" si="180"/>
        <v>69316</v>
      </c>
      <c r="R181">
        <f t="shared" si="180"/>
        <v>5808952</v>
      </c>
      <c r="S181">
        <f ca="1">SUM(OFFSET($B181,-($B181-1),MATCH(S$6,$7:$7,)-1,1,1):OFFSET($B181,0,MATCH(S$6,$7:$7,)-1,1,1))</f>
        <v>278</v>
      </c>
      <c r="T181">
        <f ca="1">SUM(OFFSET($B181,-($B181-1),MATCH(T$6,$7:$7,)-1,1,1):OFFSET($B181,0,MATCH(T$6,$7:$7,)-1,1,1))</f>
        <v>23696</v>
      </c>
      <c r="U181">
        <f ca="1">SUM(OFFSET($B181,-($B181-1),MATCH(U$6,$7:$7,)-1,1,1):OFFSET($B181,0,MATCH(U$6,$7:$7,)-1,1,1))</f>
        <v>4758373</v>
      </c>
      <c r="V181" s="31">
        <f>'[3]Tab K Summary'!$B100</f>
        <v>0</v>
      </c>
      <c r="W181" s="41">
        <f>'[3]Tab K Summary'!$D100</f>
        <v>0</v>
      </c>
      <c r="X181" s="41">
        <f>'[3]Tab K Summary'!$F100</f>
        <v>0</v>
      </c>
      <c r="Y181" s="41">
        <f>'[3]Tab K Summary'!$H100</f>
        <v>0</v>
      </c>
      <c r="Z181" s="41">
        <f>'[3]Tab K Summary'!$J100</f>
        <v>0</v>
      </c>
      <c r="AA181" s="41">
        <f>'[3]Tab K Summary'!$L100</f>
        <v>0</v>
      </c>
      <c r="AB181" s="41">
        <f>'[3]Tab K Summary'!$N100</f>
        <v>0</v>
      </c>
      <c r="AC181" s="41">
        <f>'[3]Tab K Summary'!$P100</f>
        <v>0</v>
      </c>
      <c r="AD181" s="41">
        <f>'[3]Tab K Summary'!$R100</f>
        <v>0</v>
      </c>
      <c r="AE181" s="41">
        <f>'[3]Tab K Summary'!$T100</f>
        <v>0</v>
      </c>
      <c r="AF181" s="41">
        <f t="shared" si="169"/>
        <v>0</v>
      </c>
      <c r="AG181" s="41">
        <f>'[3]Tab K Summary'!$X100</f>
        <v>0</v>
      </c>
      <c r="AH181" s="41">
        <f>'[3]Tab K Summary'!$Z100</f>
        <v>0</v>
      </c>
      <c r="AI181" s="41">
        <f t="shared" si="170"/>
        <v>0</v>
      </c>
      <c r="AJ181" s="41">
        <f t="shared" si="171"/>
        <v>0</v>
      </c>
      <c r="AK181" s="41">
        <f>'[3]Tab K Summary'!$AF100</f>
        <v>0</v>
      </c>
      <c r="AL181" s="41">
        <f>'[3]Tab K Summary'!$AH100</f>
        <v>0</v>
      </c>
      <c r="AM181" s="41">
        <f>'[3]Tab K Summary'!$AJ100</f>
        <v>0</v>
      </c>
      <c r="AN181" s="41">
        <f>'[3]Tab K Summary'!$AL100</f>
        <v>0</v>
      </c>
      <c r="AO181" s="41">
        <f>'[3]Tab K Summary'!$AN100</f>
        <v>0</v>
      </c>
      <c r="AP181" s="41">
        <f>'[3]Tab K Summary'!$AP100</f>
        <v>0</v>
      </c>
      <c r="AQ181" s="41">
        <f>'[3]Tab K Summary'!$AR100</f>
        <v>0</v>
      </c>
      <c r="AR181" s="2">
        <f t="shared" ref="AR181:BM181" si="181">SUM(V170:V181)</f>
        <v>17283</v>
      </c>
      <c r="AS181" s="2">
        <f t="shared" si="181"/>
        <v>136266</v>
      </c>
      <c r="AT181" s="2">
        <f t="shared" si="181"/>
        <v>20938</v>
      </c>
      <c r="AU181" s="2">
        <f t="shared" si="181"/>
        <v>227184</v>
      </c>
      <c r="AV181" s="2">
        <f t="shared" si="181"/>
        <v>5175</v>
      </c>
      <c r="AW181" s="2">
        <f t="shared" si="181"/>
        <v>2186</v>
      </c>
      <c r="AX181" s="2">
        <f t="shared" si="181"/>
        <v>10207</v>
      </c>
      <c r="AY181" s="2">
        <f t="shared" si="181"/>
        <v>0</v>
      </c>
      <c r="AZ181" s="2">
        <f t="shared" si="181"/>
        <v>0</v>
      </c>
      <c r="BA181" s="2">
        <f t="shared" si="181"/>
        <v>0</v>
      </c>
      <c r="BB181" s="2">
        <f t="shared" si="181"/>
        <v>17283</v>
      </c>
      <c r="BC181" s="2">
        <f t="shared" si="181"/>
        <v>0</v>
      </c>
      <c r="BD181" s="2">
        <f t="shared" si="181"/>
        <v>0</v>
      </c>
      <c r="BE181" s="2">
        <f t="shared" si="181"/>
        <v>20938</v>
      </c>
      <c r="BF181" s="2">
        <f t="shared" si="181"/>
        <v>10207</v>
      </c>
      <c r="BG181" s="2">
        <f t="shared" si="181"/>
        <v>0</v>
      </c>
      <c r="BH181" s="2">
        <f t="shared" si="181"/>
        <v>0</v>
      </c>
      <c r="BI181" s="2">
        <f t="shared" si="181"/>
        <v>0</v>
      </c>
      <c r="BJ181" s="2">
        <f t="shared" si="181"/>
        <v>0</v>
      </c>
      <c r="BK181" s="2">
        <f t="shared" si="181"/>
        <v>0</v>
      </c>
      <c r="BL181" s="2">
        <f t="shared" si="181"/>
        <v>0</v>
      </c>
      <c r="BM181" s="2">
        <f t="shared" si="181"/>
        <v>0</v>
      </c>
      <c r="BN181">
        <f ca="1">SUM(OFFSET($B181,-($B181-1),MATCH(BN$6,$7:$7,)-1,1,1):OFFSET($B181,0,MATCH(BN$6,$7:$7,)-1,1,1))</f>
        <v>0</v>
      </c>
      <c r="BO181">
        <f ca="1">SUM(OFFSET($B181,-($B181-1),MATCH(BO$6,$7:$7,)-1,1,1):OFFSET($B181,0,MATCH(BO$6,$7:$7,)-1,1,1))</f>
        <v>0</v>
      </c>
      <c r="BP181">
        <f ca="1">SUM(OFFSET($B181,-($B181-1),MATCH(BP$6,$7:$7,)-1,1,1):OFFSET($B181,0,MATCH(BP$6,$7:$7,)-1,1,1))</f>
        <v>0</v>
      </c>
      <c r="BQ181">
        <f ca="1">SUM(OFFSET($B181,-($B181-1),MATCH(BQ$6,$7:$7,)-1,1,1):OFFSET($B181,0,MATCH(BQ$6,$7:$7,)-1,1,1))</f>
        <v>0</v>
      </c>
      <c r="BR181">
        <f ca="1">SUM(OFFSET($B181,-($B181-1),MATCH(BR$6,$7:$7,)-1,1,1):OFFSET($B181,0,MATCH(BR$6,$7:$7,)-1,1,1))</f>
        <v>0</v>
      </c>
      <c r="BS181">
        <f ca="1">SUM(OFFSET($B181,-($B181-1),MATCH(BS$6,$7:$7,)-1,1,1):OFFSET($B181,0,MATCH(BS$6,$7:$7,)-1,1,1))</f>
        <v>0</v>
      </c>
      <c r="BT181">
        <f ca="1">SUM(OFFSET($B181,-($B181-1),MATCH(BT$6,$7:$7,)-1,1,1):OFFSET($B181,0,MATCH(BT$6,$7:$7,)-1,1,1))</f>
        <v>0</v>
      </c>
      <c r="BU181">
        <f ca="1">SUM(OFFSET($B181,-($B181-1),MATCH(BU$6,$7:$7,)-1,1,1):OFFSET($B181,0,MATCH(BU$6,$7:$7,)-1,1,1))</f>
        <v>0</v>
      </c>
      <c r="BV181">
        <f ca="1">SUM(OFFSET($B181,-($B181-1),MATCH(BV$6,$7:$7,)-1,1,1):OFFSET($B181,0,MATCH(BV$6,$7:$7,)-1,1,1))</f>
        <v>0</v>
      </c>
      <c r="BW181">
        <f ca="1">SUM(OFFSET($B181,-($B181-1),MATCH(BW$6,$7:$7,)-1,1,1):OFFSET($B181,0,MATCH(BW$6,$7:$7,)-1,1,1))</f>
        <v>0</v>
      </c>
      <c r="BX181">
        <f ca="1">SUM(OFFSET($B181,-($B181-1),MATCH(BX$6,$7:$7,)-1,1,1):OFFSET($B181,0,MATCH(BX$6,$7:$7,)-1,1,1))</f>
        <v>0</v>
      </c>
      <c r="BY181">
        <f ca="1">SUM(OFFSET($B181,-($B181-1),MATCH(BY$6,$7:$7,)-1,1,1):OFFSET($B181,0,MATCH(BY$6,$7:$7,)-1,1,1))</f>
        <v>0</v>
      </c>
      <c r="BZ181">
        <f ca="1">SUM(OFFSET($B181,-($B181-1),MATCH(BZ$6,$7:$7,)-1,1,1):OFFSET($B181,0,MATCH(BZ$6,$7:$7,)-1,1,1))</f>
        <v>0</v>
      </c>
      <c r="CA181">
        <f ca="1">SUM(OFFSET($B181,-($B181-1),MATCH(CA$6,$7:$7,)-1,1,1):OFFSET($B181,0,MATCH(CA$6,$7:$7,)-1,1,1))</f>
        <v>0</v>
      </c>
      <c r="CB181">
        <f ca="1">SUM(OFFSET($B181,-($B181-1),MATCH(CB$6,$7:$7,)-1,1,1):OFFSET($B181,0,MATCH(CB$6,$7:$7,)-1,1,1))</f>
        <v>0</v>
      </c>
      <c r="CC181">
        <f ca="1">SUM(OFFSET($B181,-($B181-1),MATCH(CC$6,$7:$7,)-1,1,1):OFFSET($B181,0,MATCH(CC$6,$7:$7,)-1,1,1))</f>
        <v>0</v>
      </c>
      <c r="CD181">
        <f ca="1">SUM(OFFSET($B181,-($B181-1),MATCH(CD$6,$7:$7,)-1,1,1):OFFSET($B181,0,MATCH(CD$6,$7:$7,)-1,1,1))</f>
        <v>0</v>
      </c>
      <c r="CE181">
        <f ca="1">SUM(OFFSET($B181,-($B181-1),MATCH(CE$6,$7:$7,)-1,1,1):OFFSET($B181,0,MATCH(CE$6,$7:$7,)-1,1,1))</f>
        <v>0</v>
      </c>
      <c r="CF181">
        <f ca="1">SUM(OFFSET($B181,-($B181-1),MATCH(CF$6,$7:$7,)-1,1,1):OFFSET($B181,0,MATCH(CF$6,$7:$7,)-1,1,1))</f>
        <v>0</v>
      </c>
      <c r="CG181">
        <f ca="1">SUM(OFFSET($B181,-($B181-1),MATCH(CG$6,$7:$7,)-1,1,1):OFFSET($B181,0,MATCH(CG$6,$7:$7,)-1,1,1))</f>
        <v>0</v>
      </c>
      <c r="CH181">
        <f ca="1">SUM(OFFSET($B181,-($B181-1),MATCH(CH$6,$7:$7,)-1,1,1):OFFSET($B181,0,MATCH(CH$6,$7:$7,)-1,1,1))</f>
        <v>0</v>
      </c>
      <c r="CI181">
        <f ca="1">SUM(OFFSET($B181,-($B181-1),MATCH(CI$6,$7:$7,)-1,1,1):OFFSET($B181,0,MATCH(CI$6,$7:$7,)-1,1,1))</f>
        <v>17283</v>
      </c>
      <c r="CJ181" s="41">
        <f>'[3]Tab L Summary'!$B100</f>
        <v>0</v>
      </c>
      <c r="CK181">
        <f>'[3]Tab L Summary'!$D100</f>
        <v>0</v>
      </c>
      <c r="CL181" s="41">
        <f>'[3]Tab L Summary'!$F100</f>
        <v>0</v>
      </c>
      <c r="CM181">
        <f>'[3]Tab L Summary'!$H100</f>
        <v>0</v>
      </c>
      <c r="CN181" s="41">
        <f>'[3]Tab L Summary'!$J100</f>
        <v>0</v>
      </c>
      <c r="CO181" s="134">
        <f t="shared" ref="CO181:CS182" si="182">SUM(CJ170:CJ181)</f>
        <v>38347</v>
      </c>
      <c r="CP181" s="2">
        <f t="shared" si="182"/>
        <v>43223</v>
      </c>
      <c r="CQ181" s="2">
        <f t="shared" si="182"/>
        <v>89637</v>
      </c>
      <c r="CR181" s="2">
        <f t="shared" si="182"/>
        <v>0</v>
      </c>
      <c r="CS181" s="2">
        <f t="shared" si="182"/>
        <v>15867</v>
      </c>
      <c r="CT181">
        <f ca="1">SUM(OFFSET($B181,-($B181-1),MATCH(CT$6,$7:$7,)-1,1,1):OFFSET($B181,0,MATCH(CT$6,$7:$7,)-1,1,1))</f>
        <v>0</v>
      </c>
      <c r="CU181">
        <f ca="1">SUM(OFFSET($B181,-($B181-1),MATCH(CU$6,$7:$7,)-1,1,1):OFFSET($B181,0,MATCH(CU$6,$7:$7,)-1,1,1))</f>
        <v>0</v>
      </c>
      <c r="CV181">
        <f ca="1">SUM(OFFSET($B181,-($B181-1),MATCH(CV$6,$7:$7,)-1,1,1):OFFSET($B181,0,MATCH(CV$6,$7:$7,)-1,1,1))</f>
        <v>0</v>
      </c>
      <c r="CW181">
        <f ca="1">SUM(OFFSET($B181,-($B181-1),MATCH(CW$6,$7:$7,)-1,1,1):OFFSET($B181,0,MATCH(CW$6,$7:$7,)-1,1,1))</f>
        <v>0</v>
      </c>
      <c r="CX181">
        <f ca="1">SUM(OFFSET($B181,-($B181-1),MATCH(CX$6,$7:$7,)-1,1,1):OFFSET($B181,0,MATCH(CX$6,$7:$7,)-1,1,1))</f>
        <v>38347</v>
      </c>
    </row>
    <row r="182" spans="2:102">
      <c r="B182" s="38">
        <v>2</v>
      </c>
      <c r="C182" s="37">
        <v>43952</v>
      </c>
      <c r="D182" s="153">
        <f>'[3]Data Summary'!$E57</f>
        <v>31</v>
      </c>
      <c r="E182" s="154">
        <f>'[3]Data Summary'!$I57</f>
        <v>1</v>
      </c>
      <c r="F182" s="154">
        <f>'[3]Data Summary'!$M57</f>
        <v>302</v>
      </c>
      <c r="G182" s="155">
        <f t="shared" si="179"/>
        <v>765785</v>
      </c>
      <c r="H182" s="155">
        <f t="shared" si="179"/>
        <v>5542</v>
      </c>
      <c r="I182" s="155">
        <f t="shared" si="179"/>
        <v>982782</v>
      </c>
      <c r="J182" s="155">
        <f ca="1">SUM(OFFSET($B182,-($B182-1),MATCH(J$6,$7:$7,)-1,1,1):OFFSET($B182,0,MATCH(J$6,$7:$7,)-1,1,1))</f>
        <v>2</v>
      </c>
      <c r="K182" s="155">
        <f ca="1">SUM(OFFSET($B182,-($B182-1),MATCH(K$6,$7:$7,)-1,1,1):OFFSET($B182,0,MATCH(K$6,$7:$7,)-1,1,1))</f>
        <v>478</v>
      </c>
      <c r="L182" s="155">
        <f ca="1">SUM(OFFSET($B182,-($B182-1),MATCH(L$6,$7:$7,)-1,1,1):OFFSET($B182,0,MATCH(L$6,$7:$7,)-1,1,1))</f>
        <v>1603512</v>
      </c>
      <c r="M182" s="31">
        <f>'[3]Data Summary'!$C57</f>
        <v>49496</v>
      </c>
      <c r="N182" s="41">
        <f>'[3]Data Summary'!$G57</f>
        <v>1494</v>
      </c>
      <c r="O182" s="41">
        <f>'[3]Data Summary'!$K57</f>
        <v>96792</v>
      </c>
      <c r="P182">
        <f t="shared" si="180"/>
        <v>4341628</v>
      </c>
      <c r="Q182">
        <f t="shared" si="180"/>
        <v>64207</v>
      </c>
      <c r="R182">
        <f t="shared" si="180"/>
        <v>5352994</v>
      </c>
      <c r="S182">
        <f ca="1">SUM(OFFSET($B182,-($B182-1),MATCH(S$6,$7:$7,)-1,1,1):OFFSET($B182,0,MATCH(S$6,$7:$7,)-1,1,1))</f>
        <v>1772</v>
      </c>
      <c r="T182">
        <f ca="1">SUM(OFFSET($B182,-($B182-1),MATCH(T$6,$7:$7,)-1,1,1):OFFSET($B182,0,MATCH(T$6,$7:$7,)-1,1,1))</f>
        <v>120488</v>
      </c>
      <c r="U182">
        <f ca="1">SUM(OFFSET($B182,-($B182-1),MATCH(U$6,$7:$7,)-1,1,1):OFFSET($B182,0,MATCH(U$6,$7:$7,)-1,1,1))</f>
        <v>9100001</v>
      </c>
      <c r="V182" s="31">
        <f>'[3]Tab K Summary'!$B101</f>
        <v>0</v>
      </c>
      <c r="W182" s="41">
        <f>'[3]Tab K Summary'!$D101</f>
        <v>0</v>
      </c>
      <c r="X182" s="41">
        <f>'[3]Tab K Summary'!$F101</f>
        <v>0</v>
      </c>
      <c r="Y182" s="41">
        <f>'[3]Tab K Summary'!$H101</f>
        <v>0</v>
      </c>
      <c r="Z182" s="41">
        <f>'[3]Tab K Summary'!$J101</f>
        <v>0</v>
      </c>
      <c r="AA182" s="41">
        <f>'[3]Tab K Summary'!$L101</f>
        <v>0</v>
      </c>
      <c r="AB182" s="41">
        <f>'[3]Tab K Summary'!$N101</f>
        <v>31</v>
      </c>
      <c r="AC182" s="41">
        <f>'[3]Tab K Summary'!$P101</f>
        <v>0</v>
      </c>
      <c r="AD182" s="41">
        <f>'[3]Tab K Summary'!$R101</f>
        <v>0</v>
      </c>
      <c r="AE182" s="41">
        <f>'[3]Tab K Summary'!$T101</f>
        <v>0</v>
      </c>
      <c r="AF182" s="41">
        <f t="shared" si="169"/>
        <v>0</v>
      </c>
      <c r="AG182" s="41">
        <f>'[3]Tab K Summary'!$X101</f>
        <v>0</v>
      </c>
      <c r="AH182" s="41">
        <f>'[3]Tab K Summary'!$Z101</f>
        <v>0</v>
      </c>
      <c r="AI182" s="41">
        <f t="shared" si="170"/>
        <v>0</v>
      </c>
      <c r="AJ182" s="41">
        <f t="shared" si="171"/>
        <v>31</v>
      </c>
      <c r="AK182" s="41">
        <f>'[3]Tab K Summary'!$AF101</f>
        <v>0</v>
      </c>
      <c r="AL182" s="41">
        <f>'[3]Tab K Summary'!$AH101</f>
        <v>0</v>
      </c>
      <c r="AM182" s="41">
        <f>'[3]Tab K Summary'!$AJ101</f>
        <v>0</v>
      </c>
      <c r="AN182" s="41">
        <f>'[3]Tab K Summary'!$AL101</f>
        <v>0</v>
      </c>
      <c r="AO182" s="41">
        <f>'[3]Tab K Summary'!$AN101</f>
        <v>0</v>
      </c>
      <c r="AP182" s="41">
        <f>'[3]Tab K Summary'!$AP101</f>
        <v>0</v>
      </c>
      <c r="AQ182" s="41">
        <f>'[3]Tab K Summary'!$AR101</f>
        <v>0</v>
      </c>
      <c r="AR182" s="2">
        <f t="shared" ref="AR182:BM182" si="183">SUM(V171:V182)</f>
        <v>15810</v>
      </c>
      <c r="AS182" s="2">
        <f t="shared" si="183"/>
        <v>125080</v>
      </c>
      <c r="AT182" s="2">
        <f t="shared" si="183"/>
        <v>19957</v>
      </c>
      <c r="AU182" s="2">
        <f t="shared" si="183"/>
        <v>207772</v>
      </c>
      <c r="AV182" s="2">
        <f t="shared" si="183"/>
        <v>4779</v>
      </c>
      <c r="AW182" s="2">
        <f t="shared" si="183"/>
        <v>2083</v>
      </c>
      <c r="AX182" s="2">
        <f t="shared" si="183"/>
        <v>9363</v>
      </c>
      <c r="AY182" s="2">
        <f t="shared" si="183"/>
        <v>0</v>
      </c>
      <c r="AZ182" s="2">
        <f t="shared" si="183"/>
        <v>0</v>
      </c>
      <c r="BA182" s="2">
        <f t="shared" si="183"/>
        <v>0</v>
      </c>
      <c r="BB182" s="2">
        <f t="shared" si="183"/>
        <v>15810</v>
      </c>
      <c r="BC182" s="2">
        <f t="shared" si="183"/>
        <v>0</v>
      </c>
      <c r="BD182" s="2">
        <f t="shared" si="183"/>
        <v>0</v>
      </c>
      <c r="BE182" s="2">
        <f t="shared" si="183"/>
        <v>19957</v>
      </c>
      <c r="BF182" s="2">
        <f t="shared" si="183"/>
        <v>9363</v>
      </c>
      <c r="BG182" s="2">
        <f t="shared" si="183"/>
        <v>0</v>
      </c>
      <c r="BH182" s="2">
        <f t="shared" si="183"/>
        <v>0</v>
      </c>
      <c r="BI182" s="2">
        <f t="shared" si="183"/>
        <v>0</v>
      </c>
      <c r="BJ182" s="2">
        <f t="shared" si="183"/>
        <v>0</v>
      </c>
      <c r="BK182" s="2">
        <f t="shared" si="183"/>
        <v>0</v>
      </c>
      <c r="BL182" s="2">
        <f t="shared" si="183"/>
        <v>0</v>
      </c>
      <c r="BM182" s="2">
        <f t="shared" si="183"/>
        <v>0</v>
      </c>
      <c r="BN182">
        <f ca="1">SUM(OFFSET($B182,-($B182-1),MATCH(BN$6,$7:$7,)-1,1,1):OFFSET($B182,0,MATCH(BN$6,$7:$7,)-1,1,1))</f>
        <v>0</v>
      </c>
      <c r="BO182">
        <f ca="1">SUM(OFFSET($B182,-($B182-1),MATCH(BO$6,$7:$7,)-1,1,1):OFFSET($B182,0,MATCH(BO$6,$7:$7,)-1,1,1))</f>
        <v>0</v>
      </c>
      <c r="BP182">
        <f ca="1">SUM(OFFSET($B182,-($B182-1),MATCH(BP$6,$7:$7,)-1,1,1):OFFSET($B182,0,MATCH(BP$6,$7:$7,)-1,1,1))</f>
        <v>0</v>
      </c>
      <c r="BQ182">
        <f ca="1">SUM(OFFSET($B182,-($B182-1),MATCH(BQ$6,$7:$7,)-1,1,1):OFFSET($B182,0,MATCH(BQ$6,$7:$7,)-1,1,1))</f>
        <v>0</v>
      </c>
      <c r="BR182">
        <f ca="1">SUM(OFFSET($B182,-($B182-1),MATCH(BR$6,$7:$7,)-1,1,1):OFFSET($B182,0,MATCH(BR$6,$7:$7,)-1,1,1))</f>
        <v>0</v>
      </c>
      <c r="BS182">
        <f ca="1">SUM(OFFSET($B182,-($B182-1),MATCH(BS$6,$7:$7,)-1,1,1):OFFSET($B182,0,MATCH(BS$6,$7:$7,)-1,1,1))</f>
        <v>31</v>
      </c>
      <c r="BT182">
        <f ca="1">SUM(OFFSET($B182,-($B182-1),MATCH(BT$6,$7:$7,)-1,1,1):OFFSET($B182,0,MATCH(BT$6,$7:$7,)-1,1,1))</f>
        <v>0</v>
      </c>
      <c r="BU182">
        <f ca="1">SUM(OFFSET($B182,-($B182-1),MATCH(BU$6,$7:$7,)-1,1,1):OFFSET($B182,0,MATCH(BU$6,$7:$7,)-1,1,1))</f>
        <v>0</v>
      </c>
      <c r="BV182">
        <f ca="1">SUM(OFFSET($B182,-($B182-1),MATCH(BV$6,$7:$7,)-1,1,1):OFFSET($B182,0,MATCH(BV$6,$7:$7,)-1,1,1))</f>
        <v>0</v>
      </c>
      <c r="BW182">
        <f ca="1">SUM(OFFSET($B182,-($B182-1),MATCH(BW$6,$7:$7,)-1,1,1):OFFSET($B182,0,MATCH(BW$6,$7:$7,)-1,1,1))</f>
        <v>0</v>
      </c>
      <c r="BX182">
        <f ca="1">SUM(OFFSET($B182,-($B182-1),MATCH(BX$6,$7:$7,)-1,1,1):OFFSET($B182,0,MATCH(BX$6,$7:$7,)-1,1,1))</f>
        <v>0</v>
      </c>
      <c r="BY182">
        <f ca="1">SUM(OFFSET($B182,-($B182-1),MATCH(BY$6,$7:$7,)-1,1,1):OFFSET($B182,0,MATCH(BY$6,$7:$7,)-1,1,1))</f>
        <v>0</v>
      </c>
      <c r="BZ182">
        <f ca="1">SUM(OFFSET($B182,-($B182-1),MATCH(BZ$6,$7:$7,)-1,1,1):OFFSET($B182,0,MATCH(BZ$6,$7:$7,)-1,1,1))</f>
        <v>0</v>
      </c>
      <c r="CA182">
        <f ca="1">SUM(OFFSET($B182,-($B182-1),MATCH(CA$6,$7:$7,)-1,1,1):OFFSET($B182,0,MATCH(CA$6,$7:$7,)-1,1,1))</f>
        <v>31</v>
      </c>
      <c r="CB182">
        <f ca="1">SUM(OFFSET($B182,-($B182-1),MATCH(CB$6,$7:$7,)-1,1,1):OFFSET($B182,0,MATCH(CB$6,$7:$7,)-1,1,1))</f>
        <v>0</v>
      </c>
      <c r="CC182">
        <f ca="1">SUM(OFFSET($B182,-($B182-1),MATCH(CC$6,$7:$7,)-1,1,1):OFFSET($B182,0,MATCH(CC$6,$7:$7,)-1,1,1))</f>
        <v>0</v>
      </c>
      <c r="CD182">
        <f ca="1">SUM(OFFSET($B182,-($B182-1),MATCH(CD$6,$7:$7,)-1,1,1):OFFSET($B182,0,MATCH(CD$6,$7:$7,)-1,1,1))</f>
        <v>0</v>
      </c>
      <c r="CE182">
        <f ca="1">SUM(OFFSET($B182,-($B182-1),MATCH(CE$6,$7:$7,)-1,1,1):OFFSET($B182,0,MATCH(CE$6,$7:$7,)-1,1,1))</f>
        <v>0</v>
      </c>
      <c r="CF182">
        <f ca="1">SUM(OFFSET($B182,-($B182-1),MATCH(CF$6,$7:$7,)-1,1,1):OFFSET($B182,0,MATCH(CF$6,$7:$7,)-1,1,1))</f>
        <v>0</v>
      </c>
      <c r="CG182">
        <f ca="1">SUM(OFFSET($B182,-($B182-1),MATCH(CG$6,$7:$7,)-1,1,1):OFFSET($B182,0,MATCH(CG$6,$7:$7,)-1,1,1))</f>
        <v>0</v>
      </c>
      <c r="CH182">
        <f ca="1">SUM(OFFSET($B182,-($B182-1),MATCH(CH$6,$7:$7,)-1,1,1):OFFSET($B182,0,MATCH(CH$6,$7:$7,)-1,1,1))</f>
        <v>0</v>
      </c>
      <c r="CI182">
        <f ca="1">SUM(OFFSET($B182,-($B182-1),MATCH(CI$6,$7:$7,)-1,1,1):OFFSET($B182,0,MATCH(CI$6,$7:$7,)-1,1,1))</f>
        <v>33093</v>
      </c>
      <c r="CJ182" s="41">
        <f>'[3]Tab L Summary'!$B101</f>
        <v>29</v>
      </c>
      <c r="CK182">
        <f>'[3]Tab L Summary'!$D101</f>
        <v>0</v>
      </c>
      <c r="CL182" s="41">
        <f>'[3]Tab L Summary'!$F101</f>
        <v>0</v>
      </c>
      <c r="CM182">
        <f>'[3]Tab L Summary'!$H101</f>
        <v>0</v>
      </c>
      <c r="CN182" s="41">
        <f>'[3]Tab L Summary'!$J101</f>
        <v>2</v>
      </c>
      <c r="CO182" s="134">
        <f t="shared" si="182"/>
        <v>34328</v>
      </c>
      <c r="CP182" s="2">
        <f t="shared" si="182"/>
        <v>40546</v>
      </c>
      <c r="CQ182" s="2">
        <f t="shared" si="182"/>
        <v>83011</v>
      </c>
      <c r="CR182" s="2">
        <f t="shared" si="182"/>
        <v>0</v>
      </c>
      <c r="CS182" s="2">
        <f t="shared" si="182"/>
        <v>14535</v>
      </c>
      <c r="CT182">
        <f ca="1">SUM(OFFSET($B182,-($B182-1),MATCH(CT$6,$7:$7,)-1,1,1):OFFSET($B182,0,MATCH(CT$6,$7:$7,)-1,1,1))</f>
        <v>0</v>
      </c>
      <c r="CU182">
        <f ca="1">SUM(OFFSET($B182,-($B182-1),MATCH(CU$6,$7:$7,)-1,1,1):OFFSET($B182,0,MATCH(CU$6,$7:$7,)-1,1,1))</f>
        <v>0</v>
      </c>
      <c r="CV182">
        <f ca="1">SUM(OFFSET($B182,-($B182-1),MATCH(CV$6,$7:$7,)-1,1,1):OFFSET($B182,0,MATCH(CV$6,$7:$7,)-1,1,1))</f>
        <v>0</v>
      </c>
      <c r="CW182">
        <f ca="1">SUM(OFFSET($B182,-($B182-1),MATCH(CW$6,$7:$7,)-1,1,1):OFFSET($B182,0,MATCH(CW$6,$7:$7,)-1,1,1))</f>
        <v>2</v>
      </c>
      <c r="CX182">
        <f ca="1">SUM(OFFSET($B182,-($B182-1),MATCH(CX$6,$7:$7,)-1,1,1):OFFSET($B182,0,MATCH(CX$6,$7:$7,)-1,1,1))</f>
        <v>72675</v>
      </c>
    </row>
    <row r="183" spans="2:102">
      <c r="B183" s="38">
        <v>3</v>
      </c>
      <c r="C183" s="37">
        <v>43983</v>
      </c>
      <c r="D183" s="153">
        <f>'[3]Data Summary'!$E58</f>
        <v>24</v>
      </c>
      <c r="E183" s="154">
        <f>'[3]Data Summary'!$I58</f>
        <v>1</v>
      </c>
      <c r="F183" s="154">
        <f>'[3]Data Summary'!$M58</f>
        <v>176</v>
      </c>
      <c r="G183" s="155">
        <f t="shared" ref="G183:I186" si="184">SUM(D172:D183)</f>
        <v>695381</v>
      </c>
      <c r="H183" s="155">
        <f t="shared" si="184"/>
        <v>5005</v>
      </c>
      <c r="I183" s="155">
        <f t="shared" si="184"/>
        <v>887302</v>
      </c>
      <c r="J183" s="155">
        <f ca="1">SUM(OFFSET($B183,-($B183-1),MATCH(J$6,$7:$7,)-1,1,1):OFFSET($B183,0,MATCH(J$6,$7:$7,)-1,1,1))</f>
        <v>3</v>
      </c>
      <c r="K183" s="155">
        <f ca="1">SUM(OFFSET($B183,-($B183-1),MATCH(K$6,$7:$7,)-1,1,1):OFFSET($B183,0,MATCH(K$6,$7:$7,)-1,1,1))</f>
        <v>654</v>
      </c>
      <c r="L183" s="155">
        <f ca="1">SUM(OFFSET($B183,-($B183-1),MATCH(L$6,$7:$7,)-1,1,1):OFFSET($B183,0,MATCH(L$6,$7:$7,)-1,1,1))</f>
        <v>2298893</v>
      </c>
      <c r="M183" s="31">
        <f>'[3]Data Summary'!$C58</f>
        <v>149739</v>
      </c>
      <c r="N183" s="41">
        <f>'[3]Data Summary'!$G58</f>
        <v>2938</v>
      </c>
      <c r="O183" s="41">
        <f>'[3]Data Summary'!$K58</f>
        <v>216733</v>
      </c>
      <c r="P183">
        <f t="shared" ref="P183:R186" si="185">SUM(M172:M183)</f>
        <v>4064061</v>
      </c>
      <c r="Q183">
        <f t="shared" si="185"/>
        <v>60950</v>
      </c>
      <c r="R183">
        <f t="shared" si="185"/>
        <v>5048832</v>
      </c>
      <c r="S183">
        <f ca="1">SUM(OFFSET($B183,-($B183-1),MATCH(S$6,$7:$7,)-1,1,1):OFFSET($B183,0,MATCH(S$6,$7:$7,)-1,1,1))</f>
        <v>4710</v>
      </c>
      <c r="T183">
        <f ca="1">SUM(OFFSET($B183,-($B183-1),MATCH(T$6,$7:$7,)-1,1,1):OFFSET($B183,0,MATCH(T$6,$7:$7,)-1,1,1))</f>
        <v>337221</v>
      </c>
      <c r="U183">
        <f ca="1">SUM(OFFSET($B183,-($B183-1),MATCH(U$6,$7:$7,)-1,1,1):OFFSET($B183,0,MATCH(U$6,$7:$7,)-1,1,1))</f>
        <v>13164062</v>
      </c>
      <c r="V183" s="31">
        <f>'[3]Tab K Summary'!$B102</f>
        <v>0</v>
      </c>
      <c r="W183" s="41">
        <f>'[3]Tab K Summary'!$D102</f>
        <v>0</v>
      </c>
      <c r="X183" s="41">
        <f>'[3]Tab K Summary'!$F102</f>
        <v>0</v>
      </c>
      <c r="Y183" s="41">
        <f>'[3]Tab K Summary'!$H102</f>
        <v>0</v>
      </c>
      <c r="Z183" s="41">
        <f>'[3]Tab K Summary'!$J102</f>
        <v>0</v>
      </c>
      <c r="AA183" s="41">
        <f>'[3]Tab K Summary'!$L102</f>
        <v>0</v>
      </c>
      <c r="AB183" s="41">
        <f>'[3]Tab K Summary'!$N102</f>
        <v>0</v>
      </c>
      <c r="AC183" s="41">
        <f>'[3]Tab K Summary'!$P102</f>
        <v>0</v>
      </c>
      <c r="AD183" s="41">
        <f>'[3]Tab K Summary'!$R102</f>
        <v>0</v>
      </c>
      <c r="AE183" s="41">
        <f>'[3]Tab K Summary'!$T102</f>
        <v>0</v>
      </c>
      <c r="AF183" s="41">
        <f t="shared" ref="AF183:AF188" si="186">V183</f>
        <v>0</v>
      </c>
      <c r="AG183" s="41">
        <f>'[3]Tab K Summary'!$X102</f>
        <v>0</v>
      </c>
      <c r="AH183" s="41">
        <f>'[3]Tab K Summary'!$Z102</f>
        <v>0</v>
      </c>
      <c r="AI183" s="41">
        <f t="shared" ref="AI183:AI188" si="187">X183</f>
        <v>0</v>
      </c>
      <c r="AJ183" s="41">
        <f t="shared" ref="AJ183:AJ188" si="188">AB183</f>
        <v>0</v>
      </c>
      <c r="AK183" s="41">
        <f>'[3]Tab K Summary'!$AF102</f>
        <v>0</v>
      </c>
      <c r="AL183" s="41">
        <f>'[3]Tab K Summary'!$AH102</f>
        <v>0</v>
      </c>
      <c r="AM183" s="41">
        <f>'[3]Tab K Summary'!$AJ102</f>
        <v>0</v>
      </c>
      <c r="AN183" s="41">
        <f>'[3]Tab K Summary'!$AL102</f>
        <v>0</v>
      </c>
      <c r="AO183" s="41">
        <f>'[3]Tab K Summary'!$AN102</f>
        <v>0</v>
      </c>
      <c r="AP183" s="41">
        <f>'[3]Tab K Summary'!$AP102</f>
        <v>0</v>
      </c>
      <c r="AQ183" s="41">
        <f>'[3]Tab K Summary'!$AR102</f>
        <v>0</v>
      </c>
      <c r="AR183" s="2">
        <f t="shared" ref="AR183:BM183" si="189">SUM(V172:V183)</f>
        <v>14239</v>
      </c>
      <c r="AS183" s="2">
        <f t="shared" si="189"/>
        <v>114635</v>
      </c>
      <c r="AT183" s="2">
        <f t="shared" si="189"/>
        <v>18951</v>
      </c>
      <c r="AU183" s="2">
        <f t="shared" si="189"/>
        <v>186446</v>
      </c>
      <c r="AV183" s="2">
        <f t="shared" si="189"/>
        <v>4327</v>
      </c>
      <c r="AW183" s="2">
        <f t="shared" si="189"/>
        <v>1935</v>
      </c>
      <c r="AX183" s="2">
        <f t="shared" si="189"/>
        <v>8568</v>
      </c>
      <c r="AY183" s="2">
        <f t="shared" si="189"/>
        <v>0</v>
      </c>
      <c r="AZ183" s="2">
        <f t="shared" si="189"/>
        <v>0</v>
      </c>
      <c r="BA183" s="2">
        <f t="shared" si="189"/>
        <v>0</v>
      </c>
      <c r="BB183" s="2">
        <f t="shared" si="189"/>
        <v>14239</v>
      </c>
      <c r="BC183" s="2">
        <f t="shared" si="189"/>
        <v>0</v>
      </c>
      <c r="BD183" s="2">
        <f t="shared" si="189"/>
        <v>0</v>
      </c>
      <c r="BE183" s="2">
        <f t="shared" si="189"/>
        <v>18951</v>
      </c>
      <c r="BF183" s="2">
        <f t="shared" si="189"/>
        <v>8568</v>
      </c>
      <c r="BG183" s="2">
        <f t="shared" si="189"/>
        <v>0</v>
      </c>
      <c r="BH183" s="2">
        <f t="shared" si="189"/>
        <v>0</v>
      </c>
      <c r="BI183" s="2">
        <f t="shared" si="189"/>
        <v>0</v>
      </c>
      <c r="BJ183" s="2">
        <f t="shared" si="189"/>
        <v>0</v>
      </c>
      <c r="BK183" s="2">
        <f t="shared" si="189"/>
        <v>0</v>
      </c>
      <c r="BL183" s="2">
        <f t="shared" si="189"/>
        <v>0</v>
      </c>
      <c r="BM183" s="2">
        <f t="shared" si="189"/>
        <v>0</v>
      </c>
      <c r="BN183">
        <f ca="1">SUM(OFFSET($B183,-($B183-1),MATCH(BN$6,$7:$7,)-1,1,1):OFFSET($B183,0,MATCH(BN$6,$7:$7,)-1,1,1))</f>
        <v>0</v>
      </c>
      <c r="BO183">
        <f ca="1">SUM(OFFSET($B183,-($B183-1),MATCH(BO$6,$7:$7,)-1,1,1):OFFSET($B183,0,MATCH(BO$6,$7:$7,)-1,1,1))</f>
        <v>0</v>
      </c>
      <c r="BP183">
        <f ca="1">SUM(OFFSET($B183,-($B183-1),MATCH(BP$6,$7:$7,)-1,1,1):OFFSET($B183,0,MATCH(BP$6,$7:$7,)-1,1,1))</f>
        <v>0</v>
      </c>
      <c r="BQ183">
        <f ca="1">SUM(OFFSET($B183,-($B183-1),MATCH(BQ$6,$7:$7,)-1,1,1):OFFSET($B183,0,MATCH(BQ$6,$7:$7,)-1,1,1))</f>
        <v>0</v>
      </c>
      <c r="BR183">
        <f ca="1">SUM(OFFSET($B183,-($B183-1),MATCH(BR$6,$7:$7,)-1,1,1):OFFSET($B183,0,MATCH(BR$6,$7:$7,)-1,1,1))</f>
        <v>0</v>
      </c>
      <c r="BS183">
        <f ca="1">SUM(OFFSET($B183,-($B183-1),MATCH(BS$6,$7:$7,)-1,1,1):OFFSET($B183,0,MATCH(BS$6,$7:$7,)-1,1,1))</f>
        <v>31</v>
      </c>
      <c r="BT183">
        <f ca="1">SUM(OFFSET($B183,-($B183-1),MATCH(BT$6,$7:$7,)-1,1,1):OFFSET($B183,0,MATCH(BT$6,$7:$7,)-1,1,1))</f>
        <v>0</v>
      </c>
      <c r="BU183">
        <f ca="1">SUM(OFFSET($B183,-($B183-1),MATCH(BU$6,$7:$7,)-1,1,1):OFFSET($B183,0,MATCH(BU$6,$7:$7,)-1,1,1))</f>
        <v>0</v>
      </c>
      <c r="BV183">
        <f ca="1">SUM(OFFSET($B183,-($B183-1),MATCH(BV$6,$7:$7,)-1,1,1):OFFSET($B183,0,MATCH(BV$6,$7:$7,)-1,1,1))</f>
        <v>0</v>
      </c>
      <c r="BW183">
        <f ca="1">SUM(OFFSET($B183,-($B183-1),MATCH(BW$6,$7:$7,)-1,1,1):OFFSET($B183,0,MATCH(BW$6,$7:$7,)-1,1,1))</f>
        <v>0</v>
      </c>
      <c r="BX183">
        <f ca="1">SUM(OFFSET($B183,-($B183-1),MATCH(BX$6,$7:$7,)-1,1,1):OFFSET($B183,0,MATCH(BX$6,$7:$7,)-1,1,1))</f>
        <v>0</v>
      </c>
      <c r="BY183">
        <f ca="1">SUM(OFFSET($B183,-($B183-1),MATCH(BY$6,$7:$7,)-1,1,1):OFFSET($B183,0,MATCH(BY$6,$7:$7,)-1,1,1))</f>
        <v>0</v>
      </c>
      <c r="BZ183">
        <f ca="1">SUM(OFFSET($B183,-($B183-1),MATCH(BZ$6,$7:$7,)-1,1,1):OFFSET($B183,0,MATCH(BZ$6,$7:$7,)-1,1,1))</f>
        <v>0</v>
      </c>
      <c r="CA183">
        <f ca="1">SUM(OFFSET($B183,-($B183-1),MATCH(CA$6,$7:$7,)-1,1,1):OFFSET($B183,0,MATCH(CA$6,$7:$7,)-1,1,1))</f>
        <v>31</v>
      </c>
      <c r="CB183">
        <f ca="1">SUM(OFFSET($B183,-($B183-1),MATCH(CB$6,$7:$7,)-1,1,1):OFFSET($B183,0,MATCH(CB$6,$7:$7,)-1,1,1))</f>
        <v>0</v>
      </c>
      <c r="CC183">
        <f ca="1">SUM(OFFSET($B183,-($B183-1),MATCH(CC$6,$7:$7,)-1,1,1):OFFSET($B183,0,MATCH(CC$6,$7:$7,)-1,1,1))</f>
        <v>0</v>
      </c>
      <c r="CD183">
        <f ca="1">SUM(OFFSET($B183,-($B183-1),MATCH(CD$6,$7:$7,)-1,1,1):OFFSET($B183,0,MATCH(CD$6,$7:$7,)-1,1,1))</f>
        <v>0</v>
      </c>
      <c r="CE183">
        <f ca="1">SUM(OFFSET($B183,-($B183-1),MATCH(CE$6,$7:$7,)-1,1,1):OFFSET($B183,0,MATCH(CE$6,$7:$7,)-1,1,1))</f>
        <v>0</v>
      </c>
      <c r="CF183">
        <f ca="1">SUM(OFFSET($B183,-($B183-1),MATCH(CF$6,$7:$7,)-1,1,1):OFFSET($B183,0,MATCH(CF$6,$7:$7,)-1,1,1))</f>
        <v>0</v>
      </c>
      <c r="CG183">
        <f ca="1">SUM(OFFSET($B183,-($B183-1),MATCH(CG$6,$7:$7,)-1,1,1):OFFSET($B183,0,MATCH(CG$6,$7:$7,)-1,1,1))</f>
        <v>0</v>
      </c>
      <c r="CH183">
        <f ca="1">SUM(OFFSET($B183,-($B183-1),MATCH(CH$6,$7:$7,)-1,1,1):OFFSET($B183,0,MATCH(CH$6,$7:$7,)-1,1,1))</f>
        <v>0</v>
      </c>
      <c r="CI183">
        <f ca="1">SUM(OFFSET($B183,-($B183-1),MATCH(CI$6,$7:$7,)-1,1,1):OFFSET($B183,0,MATCH(CI$6,$7:$7,)-1,1,1))</f>
        <v>47332</v>
      </c>
      <c r="CJ183" s="41">
        <f>'[3]Tab L Summary'!$B102</f>
        <v>0</v>
      </c>
      <c r="CK183">
        <f>'[3]Tab L Summary'!$D102</f>
        <v>0</v>
      </c>
      <c r="CL183" s="41">
        <f>'[3]Tab L Summary'!$F102</f>
        <v>0</v>
      </c>
      <c r="CM183">
        <f>'[3]Tab L Summary'!$H102</f>
        <v>0</v>
      </c>
      <c r="CN183" s="41">
        <f>'[3]Tab L Summary'!$J102</f>
        <v>0</v>
      </c>
      <c r="CO183" s="134">
        <f t="shared" ref="CO183:CS186" si="190">SUM(CJ172:CJ183)</f>
        <v>30805</v>
      </c>
      <c r="CP183" s="2">
        <f t="shared" si="190"/>
        <v>37860</v>
      </c>
      <c r="CQ183" s="2">
        <f t="shared" si="190"/>
        <v>76593</v>
      </c>
      <c r="CR183" s="2">
        <f t="shared" si="190"/>
        <v>0</v>
      </c>
      <c r="CS183" s="2">
        <f t="shared" si="190"/>
        <v>13185</v>
      </c>
      <c r="CT183">
        <f ca="1">SUM(OFFSET($B183,-($B183-1),MATCH(CT$6,$7:$7,)-1,1,1):OFFSET($B183,0,MATCH(CT$6,$7:$7,)-1,1,1))</f>
        <v>0</v>
      </c>
      <c r="CU183">
        <f ca="1">SUM(OFFSET($B183,-($B183-1),MATCH(CU$6,$7:$7,)-1,1,1):OFFSET($B183,0,MATCH(CU$6,$7:$7,)-1,1,1))</f>
        <v>0</v>
      </c>
      <c r="CV183">
        <f ca="1">SUM(OFFSET($B183,-($B183-1),MATCH(CV$6,$7:$7,)-1,1,1):OFFSET($B183,0,MATCH(CV$6,$7:$7,)-1,1,1))</f>
        <v>0</v>
      </c>
      <c r="CW183">
        <f ca="1">SUM(OFFSET($B183,-($B183-1),MATCH(CW$6,$7:$7,)-1,1,1):OFFSET($B183,0,MATCH(CW$6,$7:$7,)-1,1,1))</f>
        <v>2</v>
      </c>
      <c r="CX183">
        <f ca="1">SUM(OFFSET($B183,-($B183-1),MATCH(CX$6,$7:$7,)-1,1,1):OFFSET($B183,0,MATCH(CX$6,$7:$7,)-1,1,1))</f>
        <v>103480</v>
      </c>
    </row>
    <row r="184" spans="2:102">
      <c r="B184" s="38">
        <v>4</v>
      </c>
      <c r="C184" s="37">
        <v>44013</v>
      </c>
      <c r="D184" s="153">
        <f>'[3]Data Summary'!$E59</f>
        <v>0</v>
      </c>
      <c r="E184" s="154">
        <f>'[3]Data Summary'!$I59</f>
        <v>0</v>
      </c>
      <c r="F184" s="154">
        <f>'[3]Data Summary'!$M59</f>
        <v>0</v>
      </c>
      <c r="G184" s="155">
        <f t="shared" si="184"/>
        <v>617362</v>
      </c>
      <c r="H184" s="155">
        <f t="shared" si="184"/>
        <v>4429</v>
      </c>
      <c r="I184" s="155">
        <f t="shared" si="184"/>
        <v>785799</v>
      </c>
      <c r="J184" s="155">
        <f ca="1">SUM(OFFSET($B184,-($B184-1),MATCH(J$6,$7:$7,)-1,1,1):OFFSET($B184,0,MATCH(J$6,$7:$7,)-1,1,1))</f>
        <v>3</v>
      </c>
      <c r="K184" s="155">
        <f ca="1">SUM(OFFSET($B184,-($B184-1),MATCH(K$6,$7:$7,)-1,1,1):OFFSET($B184,0,MATCH(K$6,$7:$7,)-1,1,1))</f>
        <v>654</v>
      </c>
      <c r="L184" s="155">
        <f ca="1">SUM(OFFSET($B184,-($B184-1),MATCH(L$6,$7:$7,)-1,1,1):OFFSET($B184,0,MATCH(L$6,$7:$7,)-1,1,1))</f>
        <v>2916255</v>
      </c>
      <c r="M184" s="31">
        <f>'[3]Data Summary'!$C59</f>
        <v>304695</v>
      </c>
      <c r="N184" s="41">
        <f>'[3]Data Summary'!$G59</f>
        <v>4311</v>
      </c>
      <c r="O184" s="41">
        <f>'[3]Data Summary'!$K59</f>
        <v>357871</v>
      </c>
      <c r="P184">
        <f t="shared" si="185"/>
        <v>3910771</v>
      </c>
      <c r="Q184">
        <f t="shared" si="185"/>
        <v>58733</v>
      </c>
      <c r="R184">
        <f t="shared" si="185"/>
        <v>4844598</v>
      </c>
      <c r="S184">
        <f ca="1">SUM(OFFSET($B184,-($B184-1),MATCH(S$6,$7:$7,)-1,1,1):OFFSET($B184,0,MATCH(S$6,$7:$7,)-1,1,1))</f>
        <v>9021</v>
      </c>
      <c r="T184">
        <f ca="1">SUM(OFFSET($B184,-($B184-1),MATCH(T$6,$7:$7,)-1,1,1):OFFSET($B184,0,MATCH(T$6,$7:$7,)-1,1,1))</f>
        <v>695092</v>
      </c>
      <c r="U184">
        <f ca="1">SUM(OFFSET($B184,-($B184-1),MATCH(U$6,$7:$7,)-1,1,1):OFFSET($B184,0,MATCH(U$6,$7:$7,)-1,1,1))</f>
        <v>17074833</v>
      </c>
      <c r="V184" s="31">
        <f>'[3]Tab K Summary'!$B103</f>
        <v>0</v>
      </c>
      <c r="W184" s="41">
        <f>'[3]Tab K Summary'!$D103</f>
        <v>0</v>
      </c>
      <c r="X184" s="41">
        <f>'[3]Tab K Summary'!$F103</f>
        <v>0</v>
      </c>
      <c r="Y184" s="41">
        <f>'[3]Tab K Summary'!$H103</f>
        <v>0</v>
      </c>
      <c r="Z184" s="41">
        <f>'[3]Tab K Summary'!$J103</f>
        <v>0</v>
      </c>
      <c r="AA184" s="41">
        <f>'[3]Tab K Summary'!$L103</f>
        <v>0</v>
      </c>
      <c r="AB184" s="41">
        <f>'[3]Tab K Summary'!$N103</f>
        <v>0</v>
      </c>
      <c r="AC184" s="41">
        <f>'[3]Tab K Summary'!$P103</f>
        <v>0</v>
      </c>
      <c r="AD184" s="41">
        <f>'[3]Tab K Summary'!$R103</f>
        <v>0</v>
      </c>
      <c r="AE184" s="41">
        <f>'[3]Tab K Summary'!$T103</f>
        <v>0</v>
      </c>
      <c r="AF184" s="41">
        <f t="shared" si="186"/>
        <v>0</v>
      </c>
      <c r="AG184" s="41">
        <f>'[3]Tab K Summary'!$X103</f>
        <v>0</v>
      </c>
      <c r="AH184" s="41">
        <f>'[3]Tab K Summary'!$Z103</f>
        <v>0</v>
      </c>
      <c r="AI184" s="41">
        <f t="shared" si="187"/>
        <v>0</v>
      </c>
      <c r="AJ184" s="41">
        <f t="shared" si="188"/>
        <v>0</v>
      </c>
      <c r="AK184" s="41">
        <f>'[3]Tab K Summary'!$AF103</f>
        <v>0</v>
      </c>
      <c r="AL184" s="41">
        <f>'[3]Tab K Summary'!$AH103</f>
        <v>0</v>
      </c>
      <c r="AM184" s="41">
        <f>'[3]Tab K Summary'!$AJ103</f>
        <v>0</v>
      </c>
      <c r="AN184" s="41">
        <f>'[3]Tab K Summary'!$AL103</f>
        <v>0</v>
      </c>
      <c r="AO184" s="41">
        <f>'[3]Tab K Summary'!$AN103</f>
        <v>0</v>
      </c>
      <c r="AP184" s="41">
        <f>'[3]Tab K Summary'!$AP103</f>
        <v>0</v>
      </c>
      <c r="AQ184" s="41">
        <f>'[3]Tab K Summary'!$AR103</f>
        <v>0</v>
      </c>
      <c r="AR184" s="2">
        <f t="shared" ref="AR184:BA186" si="191">SUM(V173:V184)</f>
        <v>12683</v>
      </c>
      <c r="AS184" s="2">
        <f t="shared" si="191"/>
        <v>103988</v>
      </c>
      <c r="AT184" s="2">
        <f t="shared" si="191"/>
        <v>17724</v>
      </c>
      <c r="AU184" s="2">
        <f t="shared" si="191"/>
        <v>162155</v>
      </c>
      <c r="AV184" s="2">
        <f t="shared" si="191"/>
        <v>3890</v>
      </c>
      <c r="AW184" s="2">
        <f t="shared" si="191"/>
        <v>1797</v>
      </c>
      <c r="AX184" s="2">
        <f t="shared" si="191"/>
        <v>7886</v>
      </c>
      <c r="AY184" s="2">
        <f t="shared" si="191"/>
        <v>0</v>
      </c>
      <c r="AZ184" s="2">
        <f t="shared" si="191"/>
        <v>0</v>
      </c>
      <c r="BA184" s="2">
        <f t="shared" si="191"/>
        <v>0</v>
      </c>
      <c r="BB184" s="2">
        <f t="shared" ref="BB184:BK186" si="192">SUM(AF173:AF184)</f>
        <v>12683</v>
      </c>
      <c r="BC184" s="2">
        <f t="shared" si="192"/>
        <v>0</v>
      </c>
      <c r="BD184" s="2">
        <f t="shared" si="192"/>
        <v>0</v>
      </c>
      <c r="BE184" s="2">
        <f t="shared" si="192"/>
        <v>17724</v>
      </c>
      <c r="BF184" s="2">
        <f t="shared" si="192"/>
        <v>7886</v>
      </c>
      <c r="BG184" s="2">
        <f t="shared" si="192"/>
        <v>0</v>
      </c>
      <c r="BH184" s="2">
        <f t="shared" si="192"/>
        <v>0</v>
      </c>
      <c r="BI184" s="2">
        <f t="shared" si="192"/>
        <v>0</v>
      </c>
      <c r="BJ184" s="2">
        <f t="shared" si="192"/>
        <v>0</v>
      </c>
      <c r="BK184" s="2">
        <f t="shared" si="192"/>
        <v>0</v>
      </c>
      <c r="BL184" s="2">
        <f t="shared" ref="BL184:BM187" si="193">SUM(AP173:AP184)</f>
        <v>0</v>
      </c>
      <c r="BM184" s="2">
        <f t="shared" si="193"/>
        <v>0</v>
      </c>
      <c r="BN184">
        <f ca="1">SUM(OFFSET($B184,-($B184-1),MATCH(BN$6,$7:$7,)-1,1,1):OFFSET($B184,0,MATCH(BN$6,$7:$7,)-1,1,1))</f>
        <v>0</v>
      </c>
      <c r="BO184">
        <f ca="1">SUM(OFFSET($B184,-($B184-1),MATCH(BO$6,$7:$7,)-1,1,1):OFFSET($B184,0,MATCH(BO$6,$7:$7,)-1,1,1))</f>
        <v>0</v>
      </c>
      <c r="BP184">
        <f ca="1">SUM(OFFSET($B184,-($B184-1),MATCH(BP$6,$7:$7,)-1,1,1):OFFSET($B184,0,MATCH(BP$6,$7:$7,)-1,1,1))</f>
        <v>0</v>
      </c>
      <c r="BQ184">
        <f ca="1">SUM(OFFSET($B184,-($B184-1),MATCH(BQ$6,$7:$7,)-1,1,1):OFFSET($B184,0,MATCH(BQ$6,$7:$7,)-1,1,1))</f>
        <v>0</v>
      </c>
      <c r="BR184">
        <f ca="1">SUM(OFFSET($B184,-($B184-1),MATCH(BR$6,$7:$7,)-1,1,1):OFFSET($B184,0,MATCH(BR$6,$7:$7,)-1,1,1))</f>
        <v>0</v>
      </c>
      <c r="BS184">
        <f ca="1">SUM(OFFSET($B184,-($B184-1),MATCH(BS$6,$7:$7,)-1,1,1):OFFSET($B184,0,MATCH(BS$6,$7:$7,)-1,1,1))</f>
        <v>31</v>
      </c>
      <c r="BT184">
        <f ca="1">SUM(OFFSET($B184,-($B184-1),MATCH(BT$6,$7:$7,)-1,1,1):OFFSET($B184,0,MATCH(BT$6,$7:$7,)-1,1,1))</f>
        <v>0</v>
      </c>
      <c r="BU184">
        <f ca="1">SUM(OFFSET($B184,-($B184-1),MATCH(BU$6,$7:$7,)-1,1,1):OFFSET($B184,0,MATCH(BU$6,$7:$7,)-1,1,1))</f>
        <v>0</v>
      </c>
      <c r="BV184">
        <f ca="1">SUM(OFFSET($B184,-($B184-1),MATCH(BV$6,$7:$7,)-1,1,1):OFFSET($B184,0,MATCH(BV$6,$7:$7,)-1,1,1))</f>
        <v>0</v>
      </c>
      <c r="BW184">
        <f ca="1">SUM(OFFSET($B184,-($B184-1),MATCH(BW$6,$7:$7,)-1,1,1):OFFSET($B184,0,MATCH(BW$6,$7:$7,)-1,1,1))</f>
        <v>0</v>
      </c>
      <c r="BX184">
        <f ca="1">SUM(OFFSET($B184,-($B184-1),MATCH(BX$6,$7:$7,)-1,1,1):OFFSET($B184,0,MATCH(BX$6,$7:$7,)-1,1,1))</f>
        <v>0</v>
      </c>
      <c r="BY184">
        <f ca="1">SUM(OFFSET($B184,-($B184-1),MATCH(BY$6,$7:$7,)-1,1,1):OFFSET($B184,0,MATCH(BY$6,$7:$7,)-1,1,1))</f>
        <v>0</v>
      </c>
      <c r="BZ184">
        <f ca="1">SUM(OFFSET($B184,-($B184-1),MATCH(BZ$6,$7:$7,)-1,1,1):OFFSET($B184,0,MATCH(BZ$6,$7:$7,)-1,1,1))</f>
        <v>0</v>
      </c>
      <c r="CA184">
        <f ca="1">SUM(OFFSET($B184,-($B184-1),MATCH(CA$6,$7:$7,)-1,1,1):OFFSET($B184,0,MATCH(CA$6,$7:$7,)-1,1,1))</f>
        <v>31</v>
      </c>
      <c r="CB184">
        <f ca="1">SUM(OFFSET($B184,-($B184-1),MATCH(CB$6,$7:$7,)-1,1,1):OFFSET($B184,0,MATCH(CB$6,$7:$7,)-1,1,1))</f>
        <v>0</v>
      </c>
      <c r="CC184">
        <f ca="1">SUM(OFFSET($B184,-($B184-1),MATCH(CC$6,$7:$7,)-1,1,1):OFFSET($B184,0,MATCH(CC$6,$7:$7,)-1,1,1))</f>
        <v>0</v>
      </c>
      <c r="CD184">
        <f ca="1">SUM(OFFSET($B184,-($B184-1),MATCH(CD$6,$7:$7,)-1,1,1):OFFSET($B184,0,MATCH(CD$6,$7:$7,)-1,1,1))</f>
        <v>0</v>
      </c>
      <c r="CE184">
        <f ca="1">SUM(OFFSET($B184,-($B184-1),MATCH(CE$6,$7:$7,)-1,1,1):OFFSET($B184,0,MATCH(CE$6,$7:$7,)-1,1,1))</f>
        <v>0</v>
      </c>
      <c r="CF184">
        <f ca="1">SUM(OFFSET($B184,-($B184-1),MATCH(CF$6,$7:$7,)-1,1,1):OFFSET($B184,0,MATCH(CF$6,$7:$7,)-1,1,1))</f>
        <v>0</v>
      </c>
      <c r="CG184">
        <f ca="1">SUM(OFFSET($B184,-($B184-1),MATCH(CG$6,$7:$7,)-1,1,1):OFFSET($B184,0,MATCH(CG$6,$7:$7,)-1,1,1))</f>
        <v>0</v>
      </c>
      <c r="CH184">
        <f ca="1">SUM(OFFSET($B184,-($B184-1),MATCH(CH$6,$7:$7,)-1,1,1):OFFSET($B184,0,MATCH(CH$6,$7:$7,)-1,1,1))</f>
        <v>0</v>
      </c>
      <c r="CI184">
        <f ca="1">SUM(OFFSET($B184,-($B184-1),MATCH(CI$6,$7:$7,)-1,1,1):OFFSET($B184,0,MATCH(CI$6,$7:$7,)-1,1,1))</f>
        <v>60015</v>
      </c>
      <c r="CJ184" s="41">
        <f>'[3]Tab L Summary'!$B103</f>
        <v>0</v>
      </c>
      <c r="CK184">
        <f>'[3]Tab L Summary'!$D103</f>
        <v>0</v>
      </c>
      <c r="CL184" s="41">
        <f>'[3]Tab L Summary'!$F103</f>
        <v>0</v>
      </c>
      <c r="CM184">
        <f>'[3]Tab L Summary'!$H103</f>
        <v>0</v>
      </c>
      <c r="CN184" s="41">
        <f>'[3]Tab L Summary'!$J103</f>
        <v>0</v>
      </c>
      <c r="CO184" s="134">
        <f t="shared" si="190"/>
        <v>27238</v>
      </c>
      <c r="CP184" s="2">
        <f t="shared" si="190"/>
        <v>35179</v>
      </c>
      <c r="CQ184" s="2">
        <f t="shared" si="190"/>
        <v>70120</v>
      </c>
      <c r="CR184" s="2">
        <f t="shared" si="190"/>
        <v>0</v>
      </c>
      <c r="CS184" s="2">
        <f t="shared" si="190"/>
        <v>11638</v>
      </c>
      <c r="CT184">
        <f ca="1">SUM(OFFSET($B184,-($B184-1),MATCH(CT$6,$7:$7,)-1,1,1):OFFSET($B184,0,MATCH(CT$6,$7:$7,)-1,1,1))</f>
        <v>0</v>
      </c>
      <c r="CU184">
        <f ca="1">SUM(OFFSET($B184,-($B184-1),MATCH(CU$6,$7:$7,)-1,1,1):OFFSET($B184,0,MATCH(CU$6,$7:$7,)-1,1,1))</f>
        <v>0</v>
      </c>
      <c r="CV184">
        <f ca="1">SUM(OFFSET($B184,-($B184-1),MATCH(CV$6,$7:$7,)-1,1,1):OFFSET($B184,0,MATCH(CV$6,$7:$7,)-1,1,1))</f>
        <v>0</v>
      </c>
      <c r="CW184">
        <f ca="1">SUM(OFFSET($B184,-($B184-1),MATCH(CW$6,$7:$7,)-1,1,1):OFFSET($B184,0,MATCH(CW$6,$7:$7,)-1,1,1))</f>
        <v>2</v>
      </c>
      <c r="CX184">
        <f ca="1">SUM(OFFSET($B184,-($B184-1),MATCH(CX$6,$7:$7,)-1,1,1):OFFSET($B184,0,MATCH(CX$6,$7:$7,)-1,1,1))</f>
        <v>130718</v>
      </c>
    </row>
    <row r="185" spans="2:102">
      <c r="B185" s="38">
        <v>5</v>
      </c>
      <c r="C185" s="37">
        <v>44044</v>
      </c>
      <c r="D185" s="153">
        <f>'[3]Data Summary'!$E60</f>
        <v>18</v>
      </c>
      <c r="E185" s="154">
        <f>'[3]Data Summary'!$I60</f>
        <v>1</v>
      </c>
      <c r="F185" s="154">
        <f>'[3]Data Summary'!$M60</f>
        <v>174</v>
      </c>
      <c r="G185" s="155">
        <f t="shared" si="184"/>
        <v>541291</v>
      </c>
      <c r="H185" s="155">
        <f t="shared" si="184"/>
        <v>3866</v>
      </c>
      <c r="I185" s="155">
        <f t="shared" si="184"/>
        <v>685295</v>
      </c>
      <c r="J185" s="155">
        <f ca="1">SUM(OFFSET($B185,-($B185-1),MATCH(J$6,$7:$7,)-1,1,1):OFFSET($B185,0,MATCH(J$6,$7:$7,)-1,1,1))</f>
        <v>4</v>
      </c>
      <c r="K185" s="155">
        <f ca="1">SUM(OFFSET($B185,-($B185-1),MATCH(K$6,$7:$7,)-1,1,1):OFFSET($B185,0,MATCH(K$6,$7:$7,)-1,1,1))</f>
        <v>828</v>
      </c>
      <c r="L185" s="155">
        <f ca="1">SUM(OFFSET($B185,-($B185-1),MATCH(L$6,$7:$7,)-1,1,1):OFFSET($B185,0,MATCH(L$6,$7:$7,)-1,1,1))</f>
        <v>3457546</v>
      </c>
      <c r="M185" s="31">
        <f>'[3]Data Summary'!$C60</f>
        <v>212709</v>
      </c>
      <c r="N185" s="41">
        <f>'[3]Data Summary'!$G60</f>
        <v>4244</v>
      </c>
      <c r="O185" s="41">
        <f>'[3]Data Summary'!$K60</f>
        <v>330994</v>
      </c>
      <c r="P185">
        <f t="shared" si="185"/>
        <v>3674783</v>
      </c>
      <c r="Q185">
        <f t="shared" si="185"/>
        <v>56593</v>
      </c>
      <c r="R185">
        <f t="shared" si="185"/>
        <v>4637013</v>
      </c>
      <c r="S185">
        <f ca="1">SUM(OFFSET($B185,-($B185-1),MATCH(S$6,$7:$7,)-1,1,1):OFFSET($B185,0,MATCH(S$6,$7:$7,)-1,1,1))</f>
        <v>13265</v>
      </c>
      <c r="T185">
        <f ca="1">SUM(OFFSET($B185,-($B185-1),MATCH(T$6,$7:$7,)-1,1,1):OFFSET($B185,0,MATCH(T$6,$7:$7,)-1,1,1))</f>
        <v>1026086</v>
      </c>
      <c r="U185">
        <f ca="1">SUM(OFFSET($B185,-($B185-1),MATCH(U$6,$7:$7,)-1,1,1):OFFSET($B185,0,MATCH(U$6,$7:$7,)-1,1,1))</f>
        <v>20749616</v>
      </c>
      <c r="V185" s="31">
        <f>'[3]Tab K Summary'!$B104</f>
        <v>0</v>
      </c>
      <c r="W185" s="41">
        <f>'[3]Tab K Summary'!$D104</f>
        <v>18</v>
      </c>
      <c r="X185" s="41">
        <f>'[3]Tab K Summary'!$F104</f>
        <v>0</v>
      </c>
      <c r="Y185" s="41">
        <f>'[3]Tab K Summary'!$H104</f>
        <v>0</v>
      </c>
      <c r="Z185" s="41">
        <f>'[3]Tab K Summary'!$J104</f>
        <v>0</v>
      </c>
      <c r="AA185" s="41">
        <f>'[3]Tab K Summary'!$L104</f>
        <v>0</v>
      </c>
      <c r="AB185" s="41">
        <f>'[3]Tab K Summary'!$N104</f>
        <v>0</v>
      </c>
      <c r="AC185" s="41">
        <f>'[3]Tab K Summary'!$P104</f>
        <v>0</v>
      </c>
      <c r="AD185" s="41">
        <f>'[3]Tab K Summary'!$R104</f>
        <v>0</v>
      </c>
      <c r="AE185" s="41">
        <f>'[3]Tab K Summary'!$T104</f>
        <v>0</v>
      </c>
      <c r="AF185" s="41">
        <f t="shared" si="186"/>
        <v>0</v>
      </c>
      <c r="AG185" s="41">
        <f>'[3]Tab K Summary'!$X104</f>
        <v>0</v>
      </c>
      <c r="AH185" s="41">
        <f>'[3]Tab K Summary'!$Z104</f>
        <v>0</v>
      </c>
      <c r="AI185" s="41">
        <f t="shared" si="187"/>
        <v>0</v>
      </c>
      <c r="AJ185" s="41">
        <f t="shared" si="188"/>
        <v>0</v>
      </c>
      <c r="AK185" s="41">
        <f>'[3]Tab K Summary'!$AF104</f>
        <v>0</v>
      </c>
      <c r="AL185" s="41">
        <f>'[3]Tab K Summary'!$AH104</f>
        <v>0</v>
      </c>
      <c r="AM185" s="41">
        <f>'[3]Tab K Summary'!$AJ104</f>
        <v>0</v>
      </c>
      <c r="AN185" s="41">
        <f>'[3]Tab K Summary'!$AL104</f>
        <v>0</v>
      </c>
      <c r="AO185" s="41">
        <f>'[3]Tab K Summary'!$AN104</f>
        <v>0</v>
      </c>
      <c r="AP185" s="41">
        <f>'[3]Tab K Summary'!$AP104</f>
        <v>0</v>
      </c>
      <c r="AQ185" s="41">
        <f>'[3]Tab K Summary'!$AR104</f>
        <v>0</v>
      </c>
      <c r="AR185" s="2">
        <f t="shared" si="191"/>
        <v>11167</v>
      </c>
      <c r="AS185" s="2">
        <f t="shared" si="191"/>
        <v>92998</v>
      </c>
      <c r="AT185" s="2">
        <f t="shared" si="191"/>
        <v>16610</v>
      </c>
      <c r="AU185" s="2">
        <f t="shared" si="191"/>
        <v>139066</v>
      </c>
      <c r="AV185" s="2">
        <f t="shared" si="191"/>
        <v>3512</v>
      </c>
      <c r="AW185" s="2">
        <f t="shared" si="191"/>
        <v>1659</v>
      </c>
      <c r="AX185" s="2">
        <f t="shared" si="191"/>
        <v>7234</v>
      </c>
      <c r="AY185" s="2">
        <f t="shared" si="191"/>
        <v>0</v>
      </c>
      <c r="AZ185" s="2">
        <f t="shared" si="191"/>
        <v>0</v>
      </c>
      <c r="BA185" s="2">
        <f t="shared" si="191"/>
        <v>0</v>
      </c>
      <c r="BB185" s="2">
        <f t="shared" si="192"/>
        <v>11167</v>
      </c>
      <c r="BC185" s="2">
        <f t="shared" si="192"/>
        <v>0</v>
      </c>
      <c r="BD185" s="2">
        <f t="shared" si="192"/>
        <v>0</v>
      </c>
      <c r="BE185" s="2">
        <f t="shared" si="192"/>
        <v>16610</v>
      </c>
      <c r="BF185" s="2">
        <f t="shared" si="192"/>
        <v>7234</v>
      </c>
      <c r="BG185" s="2">
        <f t="shared" si="192"/>
        <v>0</v>
      </c>
      <c r="BH185" s="2">
        <f t="shared" si="192"/>
        <v>0</v>
      </c>
      <c r="BI185" s="2">
        <f t="shared" si="192"/>
        <v>0</v>
      </c>
      <c r="BJ185" s="2">
        <f t="shared" si="192"/>
        <v>0</v>
      </c>
      <c r="BK185" s="2">
        <f t="shared" si="192"/>
        <v>0</v>
      </c>
      <c r="BL185" s="2">
        <f t="shared" si="193"/>
        <v>0</v>
      </c>
      <c r="BM185" s="2">
        <f t="shared" si="193"/>
        <v>0</v>
      </c>
      <c r="BN185">
        <f ca="1">SUM(OFFSET($B185,-($B185-1),MATCH(BN$6,$7:$7,)-1,1,1):OFFSET($B185,0,MATCH(BN$6,$7:$7,)-1,1,1))</f>
        <v>18</v>
      </c>
      <c r="BO185">
        <f ca="1">SUM(OFFSET($B185,-($B185-1),MATCH(BO$6,$7:$7,)-1,1,1):OFFSET($B185,0,MATCH(BO$6,$7:$7,)-1,1,1))</f>
        <v>0</v>
      </c>
      <c r="BP185">
        <f ca="1">SUM(OFFSET($B185,-($B185-1),MATCH(BP$6,$7:$7,)-1,1,1):OFFSET($B185,0,MATCH(BP$6,$7:$7,)-1,1,1))</f>
        <v>0</v>
      </c>
      <c r="BQ185">
        <f ca="1">SUM(OFFSET($B185,-($B185-1),MATCH(BQ$6,$7:$7,)-1,1,1):OFFSET($B185,0,MATCH(BQ$6,$7:$7,)-1,1,1))</f>
        <v>0</v>
      </c>
      <c r="BR185">
        <f ca="1">SUM(OFFSET($B185,-($B185-1),MATCH(BR$6,$7:$7,)-1,1,1):OFFSET($B185,0,MATCH(BR$6,$7:$7,)-1,1,1))</f>
        <v>0</v>
      </c>
      <c r="BS185">
        <f ca="1">SUM(OFFSET($B185,-($B185-1),MATCH(BS$6,$7:$7,)-1,1,1):OFFSET($B185,0,MATCH(BS$6,$7:$7,)-1,1,1))</f>
        <v>31</v>
      </c>
      <c r="BT185">
        <f ca="1">SUM(OFFSET($B185,-($B185-1),MATCH(BT$6,$7:$7,)-1,1,1):OFFSET($B185,0,MATCH(BT$6,$7:$7,)-1,1,1))</f>
        <v>0</v>
      </c>
      <c r="BU185">
        <f ca="1">SUM(OFFSET($B185,-($B185-1),MATCH(BU$6,$7:$7,)-1,1,1):OFFSET($B185,0,MATCH(BU$6,$7:$7,)-1,1,1))</f>
        <v>0</v>
      </c>
      <c r="BV185">
        <f ca="1">SUM(OFFSET($B185,-($B185-1),MATCH(BV$6,$7:$7,)-1,1,1):OFFSET($B185,0,MATCH(BV$6,$7:$7,)-1,1,1))</f>
        <v>0</v>
      </c>
      <c r="BW185">
        <f ca="1">SUM(OFFSET($B185,-($B185-1),MATCH(BW$6,$7:$7,)-1,1,1):OFFSET($B185,0,MATCH(BW$6,$7:$7,)-1,1,1))</f>
        <v>0</v>
      </c>
      <c r="BX185">
        <f ca="1">SUM(OFFSET($B185,-($B185-1),MATCH(BX$6,$7:$7,)-1,1,1):OFFSET($B185,0,MATCH(BX$6,$7:$7,)-1,1,1))</f>
        <v>0</v>
      </c>
      <c r="BY185">
        <f ca="1">SUM(OFFSET($B185,-($B185-1),MATCH(BY$6,$7:$7,)-1,1,1):OFFSET($B185,0,MATCH(BY$6,$7:$7,)-1,1,1))</f>
        <v>0</v>
      </c>
      <c r="BZ185">
        <f ca="1">SUM(OFFSET($B185,-($B185-1),MATCH(BZ$6,$7:$7,)-1,1,1):OFFSET($B185,0,MATCH(BZ$6,$7:$7,)-1,1,1))</f>
        <v>0</v>
      </c>
      <c r="CA185">
        <f ca="1">SUM(OFFSET($B185,-($B185-1),MATCH(CA$6,$7:$7,)-1,1,1):OFFSET($B185,0,MATCH(CA$6,$7:$7,)-1,1,1))</f>
        <v>31</v>
      </c>
      <c r="CB185">
        <f ca="1">SUM(OFFSET($B185,-($B185-1),MATCH(CB$6,$7:$7,)-1,1,1):OFFSET($B185,0,MATCH(CB$6,$7:$7,)-1,1,1))</f>
        <v>0</v>
      </c>
      <c r="CC185">
        <f ca="1">SUM(OFFSET($B185,-($B185-1),MATCH(CC$6,$7:$7,)-1,1,1):OFFSET($B185,0,MATCH(CC$6,$7:$7,)-1,1,1))</f>
        <v>0</v>
      </c>
      <c r="CD185">
        <f ca="1">SUM(OFFSET($B185,-($B185-1),MATCH(CD$6,$7:$7,)-1,1,1):OFFSET($B185,0,MATCH(CD$6,$7:$7,)-1,1,1))</f>
        <v>0</v>
      </c>
      <c r="CE185">
        <f ca="1">SUM(OFFSET($B185,-($B185-1),MATCH(CE$6,$7:$7,)-1,1,1):OFFSET($B185,0,MATCH(CE$6,$7:$7,)-1,1,1))</f>
        <v>0</v>
      </c>
      <c r="CF185">
        <f ca="1">SUM(OFFSET($B185,-($B185-1),MATCH(CF$6,$7:$7,)-1,1,1):OFFSET($B185,0,MATCH(CF$6,$7:$7,)-1,1,1))</f>
        <v>0</v>
      </c>
      <c r="CG185">
        <f ca="1">SUM(OFFSET($B185,-($B185-1),MATCH(CG$6,$7:$7,)-1,1,1):OFFSET($B185,0,MATCH(CG$6,$7:$7,)-1,1,1))</f>
        <v>0</v>
      </c>
      <c r="CH185">
        <f ca="1">SUM(OFFSET($B185,-($B185-1),MATCH(CH$6,$7:$7,)-1,1,1):OFFSET($B185,0,MATCH(CH$6,$7:$7,)-1,1,1))</f>
        <v>0</v>
      </c>
      <c r="CI185">
        <f ca="1">SUM(OFFSET($B185,-($B185-1),MATCH(CI$6,$7:$7,)-1,1,1):OFFSET($B185,0,MATCH(CI$6,$7:$7,)-1,1,1))</f>
        <v>71182</v>
      </c>
      <c r="CJ185" s="41">
        <f>'[3]Tab L Summary'!$B104</f>
        <v>0</v>
      </c>
      <c r="CK185">
        <f>'[3]Tab L Summary'!$D104</f>
        <v>0</v>
      </c>
      <c r="CL185" s="41">
        <f>'[3]Tab L Summary'!$F104</f>
        <v>0</v>
      </c>
      <c r="CM185">
        <f>'[3]Tab L Summary'!$H104</f>
        <v>0</v>
      </c>
      <c r="CN185" s="41">
        <f>'[3]Tab L Summary'!$J104</f>
        <v>18</v>
      </c>
      <c r="CO185" s="134">
        <f t="shared" si="190"/>
        <v>23251</v>
      </c>
      <c r="CP185" s="2">
        <f t="shared" si="190"/>
        <v>32576</v>
      </c>
      <c r="CQ185" s="2">
        <f t="shared" si="190"/>
        <v>63891</v>
      </c>
      <c r="CR185" s="2">
        <f t="shared" si="190"/>
        <v>0</v>
      </c>
      <c r="CS185" s="2">
        <f t="shared" si="190"/>
        <v>10137</v>
      </c>
      <c r="CT185">
        <f ca="1">SUM(OFFSET($B185,-($B185-1),MATCH(CT$6,$7:$7,)-1,1,1):OFFSET($B185,0,MATCH(CT$6,$7:$7,)-1,1,1))</f>
        <v>0</v>
      </c>
      <c r="CU185">
        <f ca="1">SUM(OFFSET($B185,-($B185-1),MATCH(CU$6,$7:$7,)-1,1,1):OFFSET($B185,0,MATCH(CU$6,$7:$7,)-1,1,1))</f>
        <v>0</v>
      </c>
      <c r="CV185">
        <f ca="1">SUM(OFFSET($B185,-($B185-1),MATCH(CV$6,$7:$7,)-1,1,1):OFFSET($B185,0,MATCH(CV$6,$7:$7,)-1,1,1))</f>
        <v>0</v>
      </c>
      <c r="CW185">
        <f ca="1">SUM(OFFSET($B185,-($B185-1),MATCH(CW$6,$7:$7,)-1,1,1):OFFSET($B185,0,MATCH(CW$6,$7:$7,)-1,1,1))</f>
        <v>20</v>
      </c>
      <c r="CX185">
        <f ca="1">SUM(OFFSET($B185,-($B185-1),MATCH(CX$6,$7:$7,)-1,1,1):OFFSET($B185,0,MATCH(CX$6,$7:$7,)-1,1,1))</f>
        <v>153969</v>
      </c>
    </row>
    <row r="186" spans="2:102">
      <c r="B186" s="38">
        <v>6</v>
      </c>
      <c r="C186" s="37">
        <v>44075</v>
      </c>
      <c r="D186" s="153">
        <f>'[3]Data Summary'!$E61</f>
        <v>0</v>
      </c>
      <c r="E186" s="154">
        <f>'[3]Data Summary'!$I61</f>
        <v>0</v>
      </c>
      <c r="F186" s="154">
        <f>'[3]Data Summary'!$M61</f>
        <v>0</v>
      </c>
      <c r="G186" s="155">
        <f t="shared" si="184"/>
        <v>465080</v>
      </c>
      <c r="H186" s="155">
        <f t="shared" si="184"/>
        <v>3310</v>
      </c>
      <c r="I186" s="155">
        <f t="shared" si="184"/>
        <v>586362</v>
      </c>
      <c r="J186" s="155">
        <f ca="1">SUM(OFFSET($B186,-($B186-1),MATCH(J$6,$7:$7,)-1,1,1):OFFSET($B186,0,MATCH(J$6,$7:$7,)-1,1,1))</f>
        <v>4</v>
      </c>
      <c r="K186" s="155">
        <f ca="1">SUM(OFFSET($B186,-($B186-1),MATCH(K$6,$7:$7,)-1,1,1):OFFSET($B186,0,MATCH(K$6,$7:$7,)-1,1,1))</f>
        <v>828</v>
      </c>
      <c r="L186" s="155">
        <f ca="1">SUM(OFFSET($B186,-($B186-1),MATCH(L$6,$7:$7,)-1,1,1):OFFSET($B186,0,MATCH(L$6,$7:$7,)-1,1,1))</f>
        <v>3922626</v>
      </c>
      <c r="M186" s="31">
        <f>'[3]Data Summary'!$C61</f>
        <v>237911</v>
      </c>
      <c r="N186" s="41">
        <f>'[3]Data Summary'!$G61</f>
        <v>4462</v>
      </c>
      <c r="O186" s="41">
        <f>'[3]Data Summary'!$K61</f>
        <v>349472</v>
      </c>
      <c r="P186">
        <f t="shared" si="185"/>
        <v>3468913</v>
      </c>
      <c r="Q186">
        <f t="shared" si="185"/>
        <v>54771</v>
      </c>
      <c r="R186">
        <f t="shared" si="185"/>
        <v>4457033</v>
      </c>
      <c r="S186">
        <f ca="1">SUM(OFFSET($B186,-($B186-1),MATCH(S$6,$7:$7,)-1,1,1):OFFSET($B186,0,MATCH(S$6,$7:$7,)-1,1,1))</f>
        <v>17727</v>
      </c>
      <c r="T186">
        <f ca="1">SUM(OFFSET($B186,-($B186-1),MATCH(T$6,$7:$7,)-1,1,1):OFFSET($B186,0,MATCH(T$6,$7:$7,)-1,1,1))</f>
        <v>1375558</v>
      </c>
      <c r="U186">
        <f ca="1">SUM(OFFSET($B186,-($B186-1),MATCH(U$6,$7:$7,)-1,1,1):OFFSET($B186,0,MATCH(U$6,$7:$7,)-1,1,1))</f>
        <v>24218529</v>
      </c>
      <c r="V186" s="31">
        <f>'[3]Tab K Summary'!$B105</f>
        <v>0</v>
      </c>
      <c r="W186" s="41">
        <f>'[3]Tab K Summary'!$D105</f>
        <v>0</v>
      </c>
      <c r="X186" s="41">
        <f>'[3]Tab K Summary'!$F105</f>
        <v>0</v>
      </c>
      <c r="Y186" s="41">
        <f>'[3]Tab K Summary'!$H105</f>
        <v>0</v>
      </c>
      <c r="Z186" s="41">
        <f>'[3]Tab K Summary'!$J105</f>
        <v>0</v>
      </c>
      <c r="AA186" s="41">
        <f>'[3]Tab K Summary'!$L105</f>
        <v>0</v>
      </c>
      <c r="AB186" s="41">
        <f>'[3]Tab K Summary'!$N105</f>
        <v>0</v>
      </c>
      <c r="AC186" s="41">
        <f>'[3]Tab K Summary'!$P105</f>
        <v>0</v>
      </c>
      <c r="AD186" s="41">
        <f>'[3]Tab K Summary'!$R105</f>
        <v>0</v>
      </c>
      <c r="AE186" s="41">
        <f>'[3]Tab K Summary'!$T105</f>
        <v>0</v>
      </c>
      <c r="AF186" s="41">
        <f t="shared" si="186"/>
        <v>0</v>
      </c>
      <c r="AG186" s="41">
        <f>'[3]Tab K Summary'!$X105</f>
        <v>0</v>
      </c>
      <c r="AH186" s="41">
        <f>'[3]Tab K Summary'!$Z105</f>
        <v>0</v>
      </c>
      <c r="AI186" s="41">
        <f t="shared" si="187"/>
        <v>0</v>
      </c>
      <c r="AJ186" s="41">
        <f t="shared" si="188"/>
        <v>0</v>
      </c>
      <c r="AK186" s="41">
        <f>'[3]Tab K Summary'!$AF105</f>
        <v>0</v>
      </c>
      <c r="AL186" s="41">
        <f>'[3]Tab K Summary'!$AH105</f>
        <v>0</v>
      </c>
      <c r="AM186" s="41">
        <f>'[3]Tab K Summary'!$AJ105</f>
        <v>0</v>
      </c>
      <c r="AN186" s="41">
        <f>'[3]Tab K Summary'!$AL105</f>
        <v>0</v>
      </c>
      <c r="AO186" s="41">
        <f>'[3]Tab K Summary'!$AN105</f>
        <v>0</v>
      </c>
      <c r="AP186" s="41">
        <f>'[3]Tab K Summary'!$AP105</f>
        <v>0</v>
      </c>
      <c r="AQ186" s="41">
        <f>'[3]Tab K Summary'!$AR105</f>
        <v>0</v>
      </c>
      <c r="AR186" s="2">
        <f t="shared" si="191"/>
        <v>9693</v>
      </c>
      <c r="AS186" s="2">
        <f t="shared" si="191"/>
        <v>80774</v>
      </c>
      <c r="AT186" s="2">
        <f t="shared" si="191"/>
        <v>15514</v>
      </c>
      <c r="AU186" s="2">
        <f t="shared" si="191"/>
        <v>116159</v>
      </c>
      <c r="AV186" s="2">
        <f t="shared" si="191"/>
        <v>3122</v>
      </c>
      <c r="AW186" s="2">
        <f t="shared" si="191"/>
        <v>1457</v>
      </c>
      <c r="AX186" s="2">
        <f t="shared" si="191"/>
        <v>6475</v>
      </c>
      <c r="AY186" s="2">
        <f t="shared" si="191"/>
        <v>0</v>
      </c>
      <c r="AZ186" s="2">
        <f t="shared" si="191"/>
        <v>0</v>
      </c>
      <c r="BA186" s="2">
        <f t="shared" si="191"/>
        <v>0</v>
      </c>
      <c r="BB186" s="2">
        <f t="shared" si="192"/>
        <v>9693</v>
      </c>
      <c r="BC186" s="2">
        <f t="shared" si="192"/>
        <v>0</v>
      </c>
      <c r="BD186" s="2">
        <f t="shared" si="192"/>
        <v>0</v>
      </c>
      <c r="BE186" s="2">
        <f t="shared" si="192"/>
        <v>15514</v>
      </c>
      <c r="BF186" s="2">
        <f t="shared" si="192"/>
        <v>6475</v>
      </c>
      <c r="BG186" s="2">
        <f t="shared" si="192"/>
        <v>0</v>
      </c>
      <c r="BH186" s="2">
        <f t="shared" si="192"/>
        <v>0</v>
      </c>
      <c r="BI186" s="2">
        <f t="shared" si="192"/>
        <v>0</v>
      </c>
      <c r="BJ186" s="2">
        <f t="shared" si="192"/>
        <v>0</v>
      </c>
      <c r="BK186" s="2">
        <f t="shared" si="192"/>
        <v>0</v>
      </c>
      <c r="BL186" s="2">
        <f t="shared" si="193"/>
        <v>0</v>
      </c>
      <c r="BM186" s="2">
        <f t="shared" si="193"/>
        <v>0</v>
      </c>
      <c r="BN186">
        <f ca="1">SUM(OFFSET($B186,-($B186-1),MATCH(BN$6,$7:$7,)-1,1,1):OFFSET($B186,0,MATCH(BN$6,$7:$7,)-1,1,1))</f>
        <v>18</v>
      </c>
      <c r="BO186">
        <f ca="1">SUM(OFFSET($B186,-($B186-1),MATCH(BO$6,$7:$7,)-1,1,1):OFFSET($B186,0,MATCH(BO$6,$7:$7,)-1,1,1))</f>
        <v>0</v>
      </c>
      <c r="BP186">
        <f ca="1">SUM(OFFSET($B186,-($B186-1),MATCH(BP$6,$7:$7,)-1,1,1):OFFSET($B186,0,MATCH(BP$6,$7:$7,)-1,1,1))</f>
        <v>0</v>
      </c>
      <c r="BQ186">
        <f ca="1">SUM(OFFSET($B186,-($B186-1),MATCH(BQ$6,$7:$7,)-1,1,1):OFFSET($B186,0,MATCH(BQ$6,$7:$7,)-1,1,1))</f>
        <v>0</v>
      </c>
      <c r="BR186">
        <f ca="1">SUM(OFFSET($B186,-($B186-1),MATCH(BR$6,$7:$7,)-1,1,1):OFFSET($B186,0,MATCH(BR$6,$7:$7,)-1,1,1))</f>
        <v>0</v>
      </c>
      <c r="BS186">
        <f ca="1">SUM(OFFSET($B186,-($B186-1),MATCH(BS$6,$7:$7,)-1,1,1):OFFSET($B186,0,MATCH(BS$6,$7:$7,)-1,1,1))</f>
        <v>31</v>
      </c>
      <c r="BT186">
        <f ca="1">SUM(OFFSET($B186,-($B186-1),MATCH(BT$6,$7:$7,)-1,1,1):OFFSET($B186,0,MATCH(BT$6,$7:$7,)-1,1,1))</f>
        <v>0</v>
      </c>
      <c r="BU186">
        <f ca="1">SUM(OFFSET($B186,-($B186-1),MATCH(BU$6,$7:$7,)-1,1,1):OFFSET($B186,0,MATCH(BU$6,$7:$7,)-1,1,1))</f>
        <v>0</v>
      </c>
      <c r="BV186">
        <f ca="1">SUM(OFFSET($B186,-($B186-1),MATCH(BV$6,$7:$7,)-1,1,1):OFFSET($B186,0,MATCH(BV$6,$7:$7,)-1,1,1))</f>
        <v>0</v>
      </c>
      <c r="BW186">
        <f ca="1">SUM(OFFSET($B186,-($B186-1),MATCH(BW$6,$7:$7,)-1,1,1):OFFSET($B186,0,MATCH(BW$6,$7:$7,)-1,1,1))</f>
        <v>0</v>
      </c>
      <c r="BX186">
        <f ca="1">SUM(OFFSET($B186,-($B186-1),MATCH(BX$6,$7:$7,)-1,1,1):OFFSET($B186,0,MATCH(BX$6,$7:$7,)-1,1,1))</f>
        <v>0</v>
      </c>
      <c r="BY186">
        <f ca="1">SUM(OFFSET($B186,-($B186-1),MATCH(BY$6,$7:$7,)-1,1,1):OFFSET($B186,0,MATCH(BY$6,$7:$7,)-1,1,1))</f>
        <v>0</v>
      </c>
      <c r="BZ186">
        <f ca="1">SUM(OFFSET($B186,-($B186-1),MATCH(BZ$6,$7:$7,)-1,1,1):OFFSET($B186,0,MATCH(BZ$6,$7:$7,)-1,1,1))</f>
        <v>0</v>
      </c>
      <c r="CA186">
        <f ca="1">SUM(OFFSET($B186,-($B186-1),MATCH(CA$6,$7:$7,)-1,1,1):OFFSET($B186,0,MATCH(CA$6,$7:$7,)-1,1,1))</f>
        <v>31</v>
      </c>
      <c r="CB186">
        <f ca="1">SUM(OFFSET($B186,-($B186-1),MATCH(CB$6,$7:$7,)-1,1,1):OFFSET($B186,0,MATCH(CB$6,$7:$7,)-1,1,1))</f>
        <v>0</v>
      </c>
      <c r="CC186">
        <f ca="1">SUM(OFFSET($B186,-($B186-1),MATCH(CC$6,$7:$7,)-1,1,1):OFFSET($B186,0,MATCH(CC$6,$7:$7,)-1,1,1))</f>
        <v>0</v>
      </c>
      <c r="CD186">
        <f ca="1">SUM(OFFSET($B186,-($B186-1),MATCH(CD$6,$7:$7,)-1,1,1):OFFSET($B186,0,MATCH(CD$6,$7:$7,)-1,1,1))</f>
        <v>0</v>
      </c>
      <c r="CE186">
        <f ca="1">SUM(OFFSET($B186,-($B186-1),MATCH(CE$6,$7:$7,)-1,1,1):OFFSET($B186,0,MATCH(CE$6,$7:$7,)-1,1,1))</f>
        <v>0</v>
      </c>
      <c r="CF186">
        <f ca="1">SUM(OFFSET($B186,-($B186-1),MATCH(CF$6,$7:$7,)-1,1,1):OFFSET($B186,0,MATCH(CF$6,$7:$7,)-1,1,1))</f>
        <v>0</v>
      </c>
      <c r="CG186">
        <f ca="1">SUM(OFFSET($B186,-($B186-1),MATCH(CG$6,$7:$7,)-1,1,1):OFFSET($B186,0,MATCH(CG$6,$7:$7,)-1,1,1))</f>
        <v>0</v>
      </c>
      <c r="CH186">
        <f ca="1">SUM(OFFSET($B186,-($B186-1),MATCH(CH$6,$7:$7,)-1,1,1):OFFSET($B186,0,MATCH(CH$6,$7:$7,)-1,1,1))</f>
        <v>0</v>
      </c>
      <c r="CI186">
        <f ca="1">SUM(OFFSET($B186,-($B186-1),MATCH(CI$6,$7:$7,)-1,1,1):OFFSET($B186,0,MATCH(CI$6,$7:$7,)-1,1,1))</f>
        <v>80875</v>
      </c>
      <c r="CJ186" s="41">
        <f>'[3]Tab L Summary'!$B105</f>
        <v>0</v>
      </c>
      <c r="CK186">
        <f>'[3]Tab L Summary'!$D105</f>
        <v>0</v>
      </c>
      <c r="CL186" s="41">
        <f>'[3]Tab L Summary'!$F105</f>
        <v>0</v>
      </c>
      <c r="CM186">
        <f>'[3]Tab L Summary'!$H105</f>
        <v>0</v>
      </c>
      <c r="CN186" s="41">
        <f>'[3]Tab L Summary'!$J105</f>
        <v>0</v>
      </c>
      <c r="CO186" s="134">
        <f t="shared" si="190"/>
        <v>19651</v>
      </c>
      <c r="CP186" s="2">
        <f t="shared" si="190"/>
        <v>29158</v>
      </c>
      <c r="CQ186" s="2">
        <f t="shared" si="190"/>
        <v>56904</v>
      </c>
      <c r="CR186" s="2">
        <f t="shared" si="190"/>
        <v>0</v>
      </c>
      <c r="CS186" s="2">
        <f t="shared" si="190"/>
        <v>8413</v>
      </c>
      <c r="CT186">
        <f ca="1">SUM(OFFSET($B186,-($B186-1),MATCH(CT$6,$7:$7,)-1,1,1):OFFSET($B186,0,MATCH(CT$6,$7:$7,)-1,1,1))</f>
        <v>0</v>
      </c>
      <c r="CU186">
        <f ca="1">SUM(OFFSET($B186,-($B186-1),MATCH(CU$6,$7:$7,)-1,1,1):OFFSET($B186,0,MATCH(CU$6,$7:$7,)-1,1,1))</f>
        <v>0</v>
      </c>
      <c r="CV186">
        <f ca="1">SUM(OFFSET($B186,-($B186-1),MATCH(CV$6,$7:$7,)-1,1,1):OFFSET($B186,0,MATCH(CV$6,$7:$7,)-1,1,1))</f>
        <v>0</v>
      </c>
      <c r="CW186">
        <f ca="1">SUM(OFFSET($B186,-($B186-1),MATCH(CW$6,$7:$7,)-1,1,1):OFFSET($B186,0,MATCH(CW$6,$7:$7,)-1,1,1))</f>
        <v>20</v>
      </c>
      <c r="CX186">
        <f ca="1">SUM(OFFSET($B186,-($B186-1),MATCH(CX$6,$7:$7,)-1,1,1):OFFSET($B186,0,MATCH(CX$6,$7:$7,)-1,1,1))</f>
        <v>173620</v>
      </c>
    </row>
    <row r="187" spans="2:102">
      <c r="B187" s="38">
        <v>7</v>
      </c>
      <c r="C187" s="37">
        <v>44105</v>
      </c>
      <c r="D187" s="153">
        <f>'[3]Data Summary'!$E62</f>
        <v>0</v>
      </c>
      <c r="E187" s="154">
        <f>'[3]Data Summary'!$I62</f>
        <v>0</v>
      </c>
      <c r="F187" s="154">
        <f>'[3]Data Summary'!$M62</f>
        <v>0</v>
      </c>
      <c r="G187" s="155">
        <f t="shared" ref="G187:I188" si="194">SUM(D176:D187)</f>
        <v>379393</v>
      </c>
      <c r="H187" s="155">
        <f t="shared" si="194"/>
        <v>2724</v>
      </c>
      <c r="I187" s="155">
        <f t="shared" si="194"/>
        <v>482478</v>
      </c>
      <c r="J187" s="155">
        <f ca="1">SUM(OFFSET($B187,-($B187-1),MATCH(J$6,$7:$7,)-1,1,1):OFFSET($B187,0,MATCH(J$6,$7:$7,)-1,1,1))</f>
        <v>4</v>
      </c>
      <c r="K187" s="155">
        <f ca="1">SUM(OFFSET($B187,-($B187-1),MATCH(K$6,$7:$7,)-1,1,1):OFFSET($B187,0,MATCH(K$6,$7:$7,)-1,1,1))</f>
        <v>828</v>
      </c>
      <c r="L187" s="155">
        <f ca="1">SUM(OFFSET($B187,-($B187-1),MATCH(L$6,$7:$7,)-1,1,1):OFFSET($B187,0,MATCH(L$6,$7:$7,)-1,1,1))</f>
        <v>4302019</v>
      </c>
      <c r="M187" s="31">
        <f>'[3]Data Summary'!$C62</f>
        <v>348978</v>
      </c>
      <c r="N187" s="41">
        <f>'[3]Data Summary'!$G62</f>
        <v>5325</v>
      </c>
      <c r="O187" s="41">
        <f>'[3]Data Summary'!$K62</f>
        <v>417476</v>
      </c>
      <c r="P187">
        <f t="shared" ref="P187:R188" si="195">SUM(M176:M187)</f>
        <v>3338038</v>
      </c>
      <c r="Q187">
        <f t="shared" si="195"/>
        <v>53465</v>
      </c>
      <c r="R187">
        <f t="shared" si="195"/>
        <v>4317412</v>
      </c>
      <c r="S187">
        <f ca="1">SUM(OFFSET($B187,-($B187-1),MATCH(S$6,$7:$7,)-1,1,1):OFFSET($B187,0,MATCH(S$6,$7:$7,)-1,1,1))</f>
        <v>23052</v>
      </c>
      <c r="T187">
        <f ca="1">SUM(OFFSET($B187,-($B187-1),MATCH(T$6,$7:$7,)-1,1,1):OFFSET($B187,0,MATCH(T$6,$7:$7,)-1,1,1))</f>
        <v>1793034</v>
      </c>
      <c r="U187">
        <f ca="1">SUM(OFFSET($B187,-($B187-1),MATCH(U$6,$7:$7,)-1,1,1):OFFSET($B187,0,MATCH(U$6,$7:$7,)-1,1,1))</f>
        <v>27556567</v>
      </c>
      <c r="V187" s="31">
        <f>'[3]Tab K Summary'!$B106</f>
        <v>0</v>
      </c>
      <c r="W187" s="41">
        <f>'[3]Tab K Summary'!$D106</f>
        <v>0</v>
      </c>
      <c r="X187" s="41">
        <f>'[3]Tab K Summary'!$F106</f>
        <v>0</v>
      </c>
      <c r="Y187" s="41">
        <f>'[3]Tab K Summary'!$H106</f>
        <v>0</v>
      </c>
      <c r="Z187" s="41">
        <f>'[3]Tab K Summary'!$J106</f>
        <v>0</v>
      </c>
      <c r="AA187" s="41">
        <f>'[3]Tab K Summary'!$L106</f>
        <v>0</v>
      </c>
      <c r="AB187" s="41">
        <f>'[3]Tab K Summary'!$N106</f>
        <v>0</v>
      </c>
      <c r="AC187" s="41">
        <f>'[3]Tab K Summary'!$P106</f>
        <v>0</v>
      </c>
      <c r="AD187" s="41">
        <f>'[3]Tab K Summary'!$R106</f>
        <v>0</v>
      </c>
      <c r="AE187" s="41">
        <f>'[3]Tab K Summary'!$T106</f>
        <v>0</v>
      </c>
      <c r="AF187" s="41">
        <f t="shared" si="186"/>
        <v>0</v>
      </c>
      <c r="AG187" s="41">
        <f>'[3]Tab K Summary'!$X106</f>
        <v>0</v>
      </c>
      <c r="AH187" s="41">
        <f>'[3]Tab K Summary'!$Z106</f>
        <v>0</v>
      </c>
      <c r="AI187" s="41">
        <f t="shared" si="187"/>
        <v>0</v>
      </c>
      <c r="AJ187" s="41">
        <f t="shared" si="188"/>
        <v>0</v>
      </c>
      <c r="AK187" s="41">
        <f>'[3]Tab K Summary'!$AF106</f>
        <v>0</v>
      </c>
      <c r="AL187" s="41">
        <f>'[3]Tab K Summary'!$AH106</f>
        <v>0</v>
      </c>
      <c r="AM187" s="41">
        <f>'[3]Tab K Summary'!$AJ106</f>
        <v>0</v>
      </c>
      <c r="AN187" s="41">
        <f>'[3]Tab K Summary'!$AL106</f>
        <v>0</v>
      </c>
      <c r="AO187" s="41">
        <f>'[3]Tab K Summary'!$AN106</f>
        <v>0</v>
      </c>
      <c r="AP187" s="41">
        <f>'[3]Tab K Summary'!$AP106</f>
        <v>0</v>
      </c>
      <c r="AQ187" s="41">
        <f>'[3]Tab K Summary'!$AR106</f>
        <v>0</v>
      </c>
      <c r="AR187" s="2">
        <f t="shared" ref="AR187:BK187" si="196">SUM(V176:V187)</f>
        <v>8303</v>
      </c>
      <c r="AS187" s="2">
        <f t="shared" si="196"/>
        <v>67800</v>
      </c>
      <c r="AT187" s="2">
        <f t="shared" si="196"/>
        <v>14130</v>
      </c>
      <c r="AU187" s="2">
        <f t="shared" si="196"/>
        <v>89063</v>
      </c>
      <c r="AV187" s="2">
        <f t="shared" si="196"/>
        <v>2757</v>
      </c>
      <c r="AW187" s="2">
        <f t="shared" si="196"/>
        <v>1252</v>
      </c>
      <c r="AX187" s="2">
        <f t="shared" si="196"/>
        <v>5459</v>
      </c>
      <c r="AY187" s="2">
        <f t="shared" si="196"/>
        <v>0</v>
      </c>
      <c r="AZ187" s="2">
        <f t="shared" si="196"/>
        <v>0</v>
      </c>
      <c r="BA187" s="2">
        <f t="shared" si="196"/>
        <v>0</v>
      </c>
      <c r="BB187" s="2">
        <f t="shared" si="196"/>
        <v>8303</v>
      </c>
      <c r="BC187" s="2">
        <f t="shared" si="196"/>
        <v>0</v>
      </c>
      <c r="BD187" s="2">
        <f t="shared" si="196"/>
        <v>0</v>
      </c>
      <c r="BE187" s="2">
        <f t="shared" si="196"/>
        <v>14130</v>
      </c>
      <c r="BF187" s="2">
        <f t="shared" si="196"/>
        <v>5459</v>
      </c>
      <c r="BG187" s="2">
        <f t="shared" si="196"/>
        <v>0</v>
      </c>
      <c r="BH187" s="2">
        <f t="shared" si="196"/>
        <v>0</v>
      </c>
      <c r="BI187" s="2">
        <f t="shared" si="196"/>
        <v>0</v>
      </c>
      <c r="BJ187" s="2">
        <f t="shared" si="196"/>
        <v>0</v>
      </c>
      <c r="BK187" s="2">
        <f t="shared" si="196"/>
        <v>0</v>
      </c>
      <c r="BL187" s="2">
        <f t="shared" si="193"/>
        <v>0</v>
      </c>
      <c r="BM187" s="2">
        <f t="shared" si="193"/>
        <v>0</v>
      </c>
      <c r="BN187">
        <f ca="1">SUM(OFFSET($B187,-($B187-1),MATCH(BN$6,$7:$7,)-1,1,1):OFFSET($B187,0,MATCH(BN$6,$7:$7,)-1,1,1))</f>
        <v>18</v>
      </c>
      <c r="BO187">
        <f ca="1">SUM(OFFSET($B187,-($B187-1),MATCH(BO$6,$7:$7,)-1,1,1):OFFSET($B187,0,MATCH(BO$6,$7:$7,)-1,1,1))</f>
        <v>0</v>
      </c>
      <c r="BP187">
        <f ca="1">SUM(OFFSET($B187,-($B187-1),MATCH(BP$6,$7:$7,)-1,1,1):OFFSET($B187,0,MATCH(BP$6,$7:$7,)-1,1,1))</f>
        <v>0</v>
      </c>
      <c r="BQ187">
        <f ca="1">SUM(OFFSET($B187,-($B187-1),MATCH(BQ$6,$7:$7,)-1,1,1):OFFSET($B187,0,MATCH(BQ$6,$7:$7,)-1,1,1))</f>
        <v>0</v>
      </c>
      <c r="BR187">
        <f ca="1">SUM(OFFSET($B187,-($B187-1),MATCH(BR$6,$7:$7,)-1,1,1):OFFSET($B187,0,MATCH(BR$6,$7:$7,)-1,1,1))</f>
        <v>0</v>
      </c>
      <c r="BS187">
        <f ca="1">SUM(OFFSET($B187,-($B187-1),MATCH(BS$6,$7:$7,)-1,1,1):OFFSET($B187,0,MATCH(BS$6,$7:$7,)-1,1,1))</f>
        <v>31</v>
      </c>
      <c r="BT187">
        <f ca="1">SUM(OFFSET($B187,-($B187-1),MATCH(BT$6,$7:$7,)-1,1,1):OFFSET($B187,0,MATCH(BT$6,$7:$7,)-1,1,1))</f>
        <v>0</v>
      </c>
      <c r="BU187">
        <f ca="1">SUM(OFFSET($B187,-($B187-1),MATCH(BU$6,$7:$7,)-1,1,1):OFFSET($B187,0,MATCH(BU$6,$7:$7,)-1,1,1))</f>
        <v>0</v>
      </c>
      <c r="BV187">
        <f ca="1">SUM(OFFSET($B187,-($B187-1),MATCH(BV$6,$7:$7,)-1,1,1):OFFSET($B187,0,MATCH(BV$6,$7:$7,)-1,1,1))</f>
        <v>0</v>
      </c>
      <c r="BW187">
        <f ca="1">SUM(OFFSET($B187,-($B187-1),MATCH(BW$6,$7:$7,)-1,1,1):OFFSET($B187,0,MATCH(BW$6,$7:$7,)-1,1,1))</f>
        <v>0</v>
      </c>
      <c r="BX187">
        <f ca="1">SUM(OFFSET($B187,-($B187-1),MATCH(BX$6,$7:$7,)-1,1,1):OFFSET($B187,0,MATCH(BX$6,$7:$7,)-1,1,1))</f>
        <v>0</v>
      </c>
      <c r="BY187">
        <f ca="1">SUM(OFFSET($B187,-($B187-1),MATCH(BY$6,$7:$7,)-1,1,1):OFFSET($B187,0,MATCH(BY$6,$7:$7,)-1,1,1))</f>
        <v>0</v>
      </c>
      <c r="BZ187">
        <f ca="1">SUM(OFFSET($B187,-($B187-1),MATCH(BZ$6,$7:$7,)-1,1,1):OFFSET($B187,0,MATCH(BZ$6,$7:$7,)-1,1,1))</f>
        <v>0</v>
      </c>
      <c r="CA187">
        <f ca="1">SUM(OFFSET($B187,-($B187-1),MATCH(CA$6,$7:$7,)-1,1,1):OFFSET($B187,0,MATCH(CA$6,$7:$7,)-1,1,1))</f>
        <v>31</v>
      </c>
      <c r="CB187">
        <f ca="1">SUM(OFFSET($B187,-($B187-1),MATCH(CB$6,$7:$7,)-1,1,1):OFFSET($B187,0,MATCH(CB$6,$7:$7,)-1,1,1))</f>
        <v>0</v>
      </c>
      <c r="CC187">
        <f ca="1">SUM(OFFSET($B187,-($B187-1),MATCH(CC$6,$7:$7,)-1,1,1):OFFSET($B187,0,MATCH(CC$6,$7:$7,)-1,1,1))</f>
        <v>0</v>
      </c>
      <c r="CD187">
        <f ca="1">SUM(OFFSET($B187,-($B187-1),MATCH(CD$6,$7:$7,)-1,1,1):OFFSET($B187,0,MATCH(CD$6,$7:$7,)-1,1,1))</f>
        <v>0</v>
      </c>
      <c r="CE187">
        <f ca="1">SUM(OFFSET($B187,-($B187-1),MATCH(CE$6,$7:$7,)-1,1,1):OFFSET($B187,0,MATCH(CE$6,$7:$7,)-1,1,1))</f>
        <v>0</v>
      </c>
      <c r="CF187">
        <f ca="1">SUM(OFFSET($B187,-($B187-1),MATCH(CF$6,$7:$7,)-1,1,1):OFFSET($B187,0,MATCH(CF$6,$7:$7,)-1,1,1))</f>
        <v>0</v>
      </c>
      <c r="CG187">
        <f ca="1">SUM(OFFSET($B187,-($B187-1),MATCH(CG$6,$7:$7,)-1,1,1):OFFSET($B187,0,MATCH(CG$6,$7:$7,)-1,1,1))</f>
        <v>0</v>
      </c>
      <c r="CH187">
        <f ca="1">SUM(OFFSET($B187,-($B187-1),MATCH(CH$6,$7:$7,)-1,1,1):OFFSET($B187,0,MATCH(CH$6,$7:$7,)-1,1,1))</f>
        <v>0</v>
      </c>
      <c r="CI187">
        <f ca="1">SUM(OFFSET($B187,-($B187-1),MATCH(CI$6,$7:$7,)-1,1,1):OFFSET($B187,0,MATCH(CI$6,$7:$7,)-1,1,1))</f>
        <v>89178</v>
      </c>
      <c r="CJ187" s="41">
        <f>'[3]Tab L Summary'!$B106</f>
        <v>0</v>
      </c>
      <c r="CK187">
        <f>'[3]Tab L Summary'!$D106</f>
        <v>0</v>
      </c>
      <c r="CL187" s="41">
        <f>'[3]Tab L Summary'!$F106</f>
        <v>0</v>
      </c>
      <c r="CM187">
        <f>'[3]Tab L Summary'!$H106</f>
        <v>0</v>
      </c>
      <c r="CN187" s="41">
        <f>'[3]Tab L Summary'!$J106</f>
        <v>0</v>
      </c>
      <c r="CO187" s="134">
        <f t="shared" ref="CO187:CS188" si="197">SUM(CJ176:CJ187)</f>
        <v>15284</v>
      </c>
      <c r="CP187" s="2">
        <f t="shared" si="197"/>
        <v>25366</v>
      </c>
      <c r="CQ187" s="2">
        <f t="shared" si="197"/>
        <v>49615</v>
      </c>
      <c r="CR187" s="2">
        <f t="shared" si="197"/>
        <v>0</v>
      </c>
      <c r="CS187" s="2">
        <f t="shared" si="197"/>
        <v>6952</v>
      </c>
      <c r="CT187">
        <f ca="1">SUM(OFFSET($B187,-($B187-1),MATCH(CT$6,$7:$7,)-1,1,1):OFFSET($B187,0,MATCH(CT$6,$7:$7,)-1,1,1))</f>
        <v>0</v>
      </c>
      <c r="CU187">
        <f ca="1">SUM(OFFSET($B187,-($B187-1),MATCH(CU$6,$7:$7,)-1,1,1):OFFSET($B187,0,MATCH(CU$6,$7:$7,)-1,1,1))</f>
        <v>0</v>
      </c>
      <c r="CV187">
        <f ca="1">SUM(OFFSET($B187,-($B187-1),MATCH(CV$6,$7:$7,)-1,1,1):OFFSET($B187,0,MATCH(CV$6,$7:$7,)-1,1,1))</f>
        <v>0</v>
      </c>
      <c r="CW187">
        <f ca="1">SUM(OFFSET($B187,-($B187-1),MATCH(CW$6,$7:$7,)-1,1,1):OFFSET($B187,0,MATCH(CW$6,$7:$7,)-1,1,1))</f>
        <v>20</v>
      </c>
      <c r="CX187">
        <f ca="1">SUM(OFFSET($B187,-($B187-1),MATCH(CX$6,$7:$7,)-1,1,1):OFFSET($B187,0,MATCH(CX$6,$7:$7,)-1,1,1))</f>
        <v>188904</v>
      </c>
    </row>
    <row r="188" spans="2:102">
      <c r="B188" s="38">
        <v>8</v>
      </c>
      <c r="C188" s="37">
        <v>44136</v>
      </c>
      <c r="D188" s="153">
        <f>'[3]Data Summary'!$E63</f>
        <v>0</v>
      </c>
      <c r="E188" s="154">
        <f>'[3]Data Summary'!$I63</f>
        <v>0</v>
      </c>
      <c r="F188" s="154">
        <f>'[3]Data Summary'!$M63</f>
        <v>0</v>
      </c>
      <c r="G188" s="155">
        <f t="shared" si="194"/>
        <v>297796</v>
      </c>
      <c r="H188" s="155">
        <f t="shared" si="194"/>
        <v>2170</v>
      </c>
      <c r="I188" s="155">
        <f t="shared" si="194"/>
        <v>384503</v>
      </c>
      <c r="J188" s="155">
        <f ca="1">SUM(OFFSET($B188,-($B188-1),MATCH(J$6,$7:$7,)-1,1,1):OFFSET($B188,0,MATCH(J$6,$7:$7,)-1,1,1))</f>
        <v>4</v>
      </c>
      <c r="K188" s="155">
        <f ca="1">SUM(OFFSET($B188,-($B188-1),MATCH(K$6,$7:$7,)-1,1,1):OFFSET($B188,0,MATCH(K$6,$7:$7,)-1,1,1))</f>
        <v>828</v>
      </c>
      <c r="L188" s="155">
        <f ca="1">SUM(OFFSET($B188,-($B188-1),MATCH(L$6,$7:$7,)-1,1,1):OFFSET($B188,0,MATCH(L$6,$7:$7,)-1,1,1))</f>
        <v>4599815</v>
      </c>
      <c r="M188" s="31">
        <f>'[3]Data Summary'!$C63</f>
        <v>354568</v>
      </c>
      <c r="N188" s="41">
        <f>'[3]Data Summary'!$G63</f>
        <v>5368</v>
      </c>
      <c r="O188" s="41">
        <f>'[3]Data Summary'!$K63</f>
        <v>426579</v>
      </c>
      <c r="P188">
        <f t="shared" si="195"/>
        <v>3214573</v>
      </c>
      <c r="Q188">
        <f t="shared" si="195"/>
        <v>52230</v>
      </c>
      <c r="R188">
        <f t="shared" si="195"/>
        <v>4188540</v>
      </c>
      <c r="S188">
        <f ca="1">SUM(OFFSET($B188,-($B188-1),MATCH(S$6,$7:$7,)-1,1,1):OFFSET($B188,0,MATCH(S$6,$7:$7,)-1,1,1))</f>
        <v>28420</v>
      </c>
      <c r="T188">
        <f ca="1">SUM(OFFSET($B188,-($B188-1),MATCH(T$6,$7:$7,)-1,1,1):OFFSET($B188,0,MATCH(T$6,$7:$7,)-1,1,1))</f>
        <v>2219613</v>
      </c>
      <c r="U188">
        <f ca="1">SUM(OFFSET($B188,-($B188-1),MATCH(U$6,$7:$7,)-1,1,1):OFFSET($B188,0,MATCH(U$6,$7:$7,)-1,1,1))</f>
        <v>30771140</v>
      </c>
      <c r="V188" s="31">
        <f>'[3]Tab K Summary'!$B107</f>
        <v>0</v>
      </c>
      <c r="W188" s="41">
        <f>'[3]Tab K Summary'!$D107</f>
        <v>0</v>
      </c>
      <c r="X188" s="41">
        <f>'[3]Tab K Summary'!$F107</f>
        <v>0</v>
      </c>
      <c r="Y188" s="41">
        <f>'[3]Tab K Summary'!$H107</f>
        <v>0</v>
      </c>
      <c r="Z188" s="41">
        <f>'[3]Tab K Summary'!$J107</f>
        <v>0</v>
      </c>
      <c r="AA188" s="41">
        <f>'[3]Tab K Summary'!$L107</f>
        <v>0</v>
      </c>
      <c r="AB188" s="41">
        <f>'[3]Tab K Summary'!$N107</f>
        <v>0</v>
      </c>
      <c r="AC188" s="41">
        <f>'[3]Tab K Summary'!$P107</f>
        <v>0</v>
      </c>
      <c r="AD188" s="41">
        <f>'[3]Tab K Summary'!$R107</f>
        <v>0</v>
      </c>
      <c r="AE188" s="41">
        <f>'[3]Tab K Summary'!$T107</f>
        <v>0</v>
      </c>
      <c r="AF188" s="41">
        <f t="shared" si="186"/>
        <v>0</v>
      </c>
      <c r="AG188" s="41">
        <f>'[3]Tab K Summary'!$X107</f>
        <v>0</v>
      </c>
      <c r="AH188" s="41">
        <f>'[3]Tab K Summary'!$Z107</f>
        <v>0</v>
      </c>
      <c r="AI188" s="41">
        <f t="shared" si="187"/>
        <v>0</v>
      </c>
      <c r="AJ188" s="41">
        <f t="shared" si="188"/>
        <v>0</v>
      </c>
      <c r="AK188" s="41">
        <f>'[3]Tab K Summary'!$AF107</f>
        <v>0</v>
      </c>
      <c r="AL188" s="41">
        <f>'[3]Tab K Summary'!$AH107</f>
        <v>0</v>
      </c>
      <c r="AM188" s="41">
        <f>'[3]Tab K Summary'!$AJ107</f>
        <v>0</v>
      </c>
      <c r="AN188" s="41">
        <f>'[3]Tab K Summary'!$AL107</f>
        <v>0</v>
      </c>
      <c r="AO188" s="41">
        <f>'[3]Tab K Summary'!$AN107</f>
        <v>0</v>
      </c>
      <c r="AP188" s="41">
        <f>'[3]Tab K Summary'!$AP107</f>
        <v>0</v>
      </c>
      <c r="AQ188" s="41">
        <f>'[3]Tab K Summary'!$AR107</f>
        <v>0</v>
      </c>
      <c r="AR188" s="2">
        <f t="shared" ref="AR188:BM188" si="198">SUM(V177:V188)</f>
        <v>6249</v>
      </c>
      <c r="AS188" s="2">
        <f t="shared" si="198"/>
        <v>54554</v>
      </c>
      <c r="AT188" s="2">
        <f t="shared" si="198"/>
        <v>11934</v>
      </c>
      <c r="AU188" s="2">
        <f t="shared" si="198"/>
        <v>68503</v>
      </c>
      <c r="AV188" s="2">
        <f t="shared" si="198"/>
        <v>2114</v>
      </c>
      <c r="AW188" s="2">
        <f t="shared" si="198"/>
        <v>980</v>
      </c>
      <c r="AX188" s="2">
        <f t="shared" si="198"/>
        <v>4193</v>
      </c>
      <c r="AY188" s="2">
        <f t="shared" si="198"/>
        <v>0</v>
      </c>
      <c r="AZ188" s="2">
        <f t="shared" si="198"/>
        <v>0</v>
      </c>
      <c r="BA188" s="2">
        <f t="shared" si="198"/>
        <v>0</v>
      </c>
      <c r="BB188" s="2">
        <f t="shared" si="198"/>
        <v>6249</v>
      </c>
      <c r="BC188" s="2">
        <f t="shared" si="198"/>
        <v>0</v>
      </c>
      <c r="BD188" s="2">
        <f t="shared" si="198"/>
        <v>0</v>
      </c>
      <c r="BE188" s="2">
        <f t="shared" si="198"/>
        <v>11934</v>
      </c>
      <c r="BF188" s="2">
        <f t="shared" si="198"/>
        <v>4193</v>
      </c>
      <c r="BG188" s="2">
        <f t="shared" si="198"/>
        <v>0</v>
      </c>
      <c r="BH188" s="2">
        <f t="shared" si="198"/>
        <v>0</v>
      </c>
      <c r="BI188" s="2">
        <f t="shared" si="198"/>
        <v>0</v>
      </c>
      <c r="BJ188" s="2">
        <f t="shared" si="198"/>
        <v>0</v>
      </c>
      <c r="BK188" s="2">
        <f t="shared" si="198"/>
        <v>0</v>
      </c>
      <c r="BL188" s="2">
        <f t="shared" si="198"/>
        <v>0</v>
      </c>
      <c r="BM188" s="2">
        <f t="shared" si="198"/>
        <v>0</v>
      </c>
      <c r="BN188">
        <f ca="1">SUM(OFFSET($B188,-($B188-1),MATCH(BN$6,$7:$7,)-1,1,1):OFFSET($B188,0,MATCH(BN$6,$7:$7,)-1,1,1))</f>
        <v>18</v>
      </c>
      <c r="BO188">
        <f ca="1">SUM(OFFSET($B188,-($B188-1),MATCH(BO$6,$7:$7,)-1,1,1):OFFSET($B188,0,MATCH(BO$6,$7:$7,)-1,1,1))</f>
        <v>0</v>
      </c>
      <c r="BP188">
        <f ca="1">SUM(OFFSET($B188,-($B188-1),MATCH(BP$6,$7:$7,)-1,1,1):OFFSET($B188,0,MATCH(BP$6,$7:$7,)-1,1,1))</f>
        <v>0</v>
      </c>
      <c r="BQ188">
        <f ca="1">SUM(OFFSET($B188,-($B188-1),MATCH(BQ$6,$7:$7,)-1,1,1):OFFSET($B188,0,MATCH(BQ$6,$7:$7,)-1,1,1))</f>
        <v>0</v>
      </c>
      <c r="BR188">
        <f ca="1">SUM(OFFSET($B188,-($B188-1),MATCH(BR$6,$7:$7,)-1,1,1):OFFSET($B188,0,MATCH(BR$6,$7:$7,)-1,1,1))</f>
        <v>0</v>
      </c>
      <c r="BS188">
        <f ca="1">SUM(OFFSET($B188,-($B188-1),MATCH(BS$6,$7:$7,)-1,1,1):OFFSET($B188,0,MATCH(BS$6,$7:$7,)-1,1,1))</f>
        <v>31</v>
      </c>
      <c r="BT188">
        <f ca="1">SUM(OFFSET($B188,-($B188-1),MATCH(BT$6,$7:$7,)-1,1,1):OFFSET($B188,0,MATCH(BT$6,$7:$7,)-1,1,1))</f>
        <v>0</v>
      </c>
      <c r="BU188">
        <f ca="1">SUM(OFFSET($B188,-($B188-1),MATCH(BU$6,$7:$7,)-1,1,1):OFFSET($B188,0,MATCH(BU$6,$7:$7,)-1,1,1))</f>
        <v>0</v>
      </c>
      <c r="BV188">
        <f ca="1">SUM(OFFSET($B188,-($B188-1),MATCH(BV$6,$7:$7,)-1,1,1):OFFSET($B188,0,MATCH(BV$6,$7:$7,)-1,1,1))</f>
        <v>0</v>
      </c>
      <c r="BW188">
        <f ca="1">SUM(OFFSET($B188,-($B188-1),MATCH(BW$6,$7:$7,)-1,1,1):OFFSET($B188,0,MATCH(BW$6,$7:$7,)-1,1,1))</f>
        <v>0</v>
      </c>
      <c r="BX188">
        <f ca="1">SUM(OFFSET($B188,-($B188-1),MATCH(BX$6,$7:$7,)-1,1,1):OFFSET($B188,0,MATCH(BX$6,$7:$7,)-1,1,1))</f>
        <v>0</v>
      </c>
      <c r="BY188">
        <f ca="1">SUM(OFFSET($B188,-($B188-1),MATCH(BY$6,$7:$7,)-1,1,1):OFFSET($B188,0,MATCH(BY$6,$7:$7,)-1,1,1))</f>
        <v>0</v>
      </c>
      <c r="BZ188">
        <f ca="1">SUM(OFFSET($B188,-($B188-1),MATCH(BZ$6,$7:$7,)-1,1,1):OFFSET($B188,0,MATCH(BZ$6,$7:$7,)-1,1,1))</f>
        <v>0</v>
      </c>
      <c r="CA188">
        <f ca="1">SUM(OFFSET($B188,-($B188-1),MATCH(CA$6,$7:$7,)-1,1,1):OFFSET($B188,0,MATCH(CA$6,$7:$7,)-1,1,1))</f>
        <v>31</v>
      </c>
      <c r="CB188">
        <f ca="1">SUM(OFFSET($B188,-($B188-1),MATCH(CB$6,$7:$7,)-1,1,1):OFFSET($B188,0,MATCH(CB$6,$7:$7,)-1,1,1))</f>
        <v>0</v>
      </c>
      <c r="CC188">
        <f ca="1">SUM(OFFSET($B188,-($B188-1),MATCH(CC$6,$7:$7,)-1,1,1):OFFSET($B188,0,MATCH(CC$6,$7:$7,)-1,1,1))</f>
        <v>0</v>
      </c>
      <c r="CD188">
        <f ca="1">SUM(OFFSET($B188,-($B188-1),MATCH(CD$6,$7:$7,)-1,1,1):OFFSET($B188,0,MATCH(CD$6,$7:$7,)-1,1,1))</f>
        <v>0</v>
      </c>
      <c r="CE188">
        <f ca="1">SUM(OFFSET($B188,-($B188-1),MATCH(CE$6,$7:$7,)-1,1,1):OFFSET($B188,0,MATCH(CE$6,$7:$7,)-1,1,1))</f>
        <v>0</v>
      </c>
      <c r="CF188">
        <f ca="1">SUM(OFFSET($B188,-($B188-1),MATCH(CF$6,$7:$7,)-1,1,1):OFFSET($B188,0,MATCH(CF$6,$7:$7,)-1,1,1))</f>
        <v>0</v>
      </c>
      <c r="CG188">
        <f ca="1">SUM(OFFSET($B188,-($B188-1),MATCH(CG$6,$7:$7,)-1,1,1):OFFSET($B188,0,MATCH(CG$6,$7:$7,)-1,1,1))</f>
        <v>0</v>
      </c>
      <c r="CH188">
        <f ca="1">SUM(OFFSET($B188,-($B188-1),MATCH(CH$6,$7:$7,)-1,1,1):OFFSET($B188,0,MATCH(CH$6,$7:$7,)-1,1,1))</f>
        <v>0</v>
      </c>
      <c r="CI188">
        <f ca="1">SUM(OFFSET($B188,-($B188-1),MATCH(CI$6,$7:$7,)-1,1,1):OFFSET($B188,0,MATCH(CI$6,$7:$7,)-1,1,1))</f>
        <v>95427</v>
      </c>
      <c r="CJ188" s="41">
        <f>'[3]Tab L Summary'!$B107</f>
        <v>0</v>
      </c>
      <c r="CK188">
        <f>'[3]Tab L Summary'!$D107</f>
        <v>0</v>
      </c>
      <c r="CL188" s="41">
        <f>'[3]Tab L Summary'!$F107</f>
        <v>0</v>
      </c>
      <c r="CM188">
        <f>'[3]Tab L Summary'!$H107</f>
        <v>0</v>
      </c>
      <c r="CN188" s="41">
        <f>'[3]Tab L Summary'!$J107</f>
        <v>0</v>
      </c>
      <c r="CO188" s="134">
        <f t="shared" si="197"/>
        <v>9933</v>
      </c>
      <c r="CP188" s="2">
        <f t="shared" si="197"/>
        <v>20509</v>
      </c>
      <c r="CQ188" s="2">
        <f t="shared" si="197"/>
        <v>42067</v>
      </c>
      <c r="CR188" s="2">
        <f t="shared" si="197"/>
        <v>0</v>
      </c>
      <c r="CS188" s="2">
        <f t="shared" si="197"/>
        <v>5500</v>
      </c>
      <c r="CT188">
        <f ca="1">SUM(OFFSET($B188,-($B188-1),MATCH(CT$6,$7:$7,)-1,1,1):OFFSET($B188,0,MATCH(CT$6,$7:$7,)-1,1,1))</f>
        <v>0</v>
      </c>
      <c r="CU188">
        <f ca="1">SUM(OFFSET($B188,-($B188-1),MATCH(CU$6,$7:$7,)-1,1,1):OFFSET($B188,0,MATCH(CU$6,$7:$7,)-1,1,1))</f>
        <v>0</v>
      </c>
      <c r="CV188">
        <f ca="1">SUM(OFFSET($B188,-($B188-1),MATCH(CV$6,$7:$7,)-1,1,1):OFFSET($B188,0,MATCH(CV$6,$7:$7,)-1,1,1))</f>
        <v>0</v>
      </c>
      <c r="CW188">
        <f ca="1">SUM(OFFSET($B188,-($B188-1),MATCH(CW$6,$7:$7,)-1,1,1):OFFSET($B188,0,MATCH(CW$6,$7:$7,)-1,1,1))</f>
        <v>20</v>
      </c>
      <c r="CX188">
        <f ca="1">SUM(OFFSET($B188,-($B188-1),MATCH(CX$6,$7:$7,)-1,1,1):OFFSET($B188,0,MATCH(CX$6,$7:$7,)-1,1,1))</f>
        <v>198837</v>
      </c>
    </row>
    <row r="189" spans="2:102">
      <c r="B189" s="38">
        <v>9</v>
      </c>
      <c r="C189" s="37">
        <v>44166</v>
      </c>
      <c r="D189" s="153">
        <f>'[3]Data Summary'!$E64</f>
        <v>0</v>
      </c>
      <c r="E189" s="154">
        <f>'[3]Data Summary'!$I64</f>
        <v>0</v>
      </c>
      <c r="F189" s="154">
        <f>'[3]Data Summary'!$M64</f>
        <v>0</v>
      </c>
      <c r="G189" s="155">
        <f t="shared" ref="G189:I190" si="199">SUM(D178:D189)</f>
        <v>209502</v>
      </c>
      <c r="H189" s="155">
        <f t="shared" si="199"/>
        <v>1570</v>
      </c>
      <c r="I189" s="155">
        <f t="shared" si="199"/>
        <v>278354</v>
      </c>
      <c r="J189" s="155">
        <f ca="1">SUM(OFFSET($B189,-($B189-1),MATCH(J$6,$7:$7,)-1,1,1):OFFSET($B189,0,MATCH(J$6,$7:$7,)-1,1,1))</f>
        <v>4</v>
      </c>
      <c r="K189" s="155">
        <f ca="1">SUM(OFFSET($B189,-($B189-1),MATCH(K$6,$7:$7,)-1,1,1):OFFSET($B189,0,MATCH(K$6,$7:$7,)-1,1,1))</f>
        <v>828</v>
      </c>
      <c r="L189" s="155">
        <f ca="1">SUM(OFFSET($B189,-($B189-1),MATCH(L$6,$7:$7,)-1,1,1):OFFSET($B189,0,MATCH(L$6,$7:$7,)-1,1,1))</f>
        <v>4809317</v>
      </c>
      <c r="M189" s="31">
        <f>'[3]Data Summary'!$C64</f>
        <v>356663</v>
      </c>
      <c r="N189" s="41">
        <f>'[3]Data Summary'!$G64</f>
        <v>5697</v>
      </c>
      <c r="O189" s="41">
        <f>'[3]Data Summary'!$K64</f>
        <v>462562</v>
      </c>
      <c r="P189">
        <f t="shared" ref="P189:R190" si="200">SUM(M178:M189)</f>
        <v>3130371</v>
      </c>
      <c r="Q189">
        <f t="shared" si="200"/>
        <v>51624</v>
      </c>
      <c r="R189">
        <f t="shared" si="200"/>
        <v>4128737</v>
      </c>
      <c r="S189">
        <f ca="1">SUM(OFFSET($B189,-($B189-1),MATCH(S$6,$7:$7,)-1,1,1):OFFSET($B189,0,MATCH(S$6,$7:$7,)-1,1,1))</f>
        <v>34117</v>
      </c>
      <c r="T189">
        <f ca="1">SUM(OFFSET($B189,-($B189-1),MATCH(T$6,$7:$7,)-1,1,1):OFFSET($B189,0,MATCH(T$6,$7:$7,)-1,1,1))</f>
        <v>2682175</v>
      </c>
      <c r="U189">
        <f ca="1">SUM(OFFSET($B189,-($B189-1),MATCH(U$6,$7:$7,)-1,1,1):OFFSET($B189,0,MATCH(U$6,$7:$7,)-1,1,1))</f>
        <v>33901511</v>
      </c>
      <c r="V189" s="31">
        <f>'[3]Tab K Summary'!$B108</f>
        <v>0</v>
      </c>
      <c r="W189" s="41">
        <f>'[3]Tab K Summary'!$D108</f>
        <v>0</v>
      </c>
      <c r="X189" s="41">
        <f>'[3]Tab K Summary'!$F108</f>
        <v>0</v>
      </c>
      <c r="Y189" s="41">
        <f>'[3]Tab K Summary'!$H108</f>
        <v>0</v>
      </c>
      <c r="Z189" s="41">
        <f>'[3]Tab K Summary'!$J108</f>
        <v>0</v>
      </c>
      <c r="AA189" s="41">
        <f>'[3]Tab K Summary'!$L108</f>
        <v>0</v>
      </c>
      <c r="AB189" s="41">
        <f>'[3]Tab K Summary'!$N108</f>
        <v>0</v>
      </c>
      <c r="AC189" s="41">
        <f>'[3]Tab K Summary'!$P108</f>
        <v>0</v>
      </c>
      <c r="AD189" s="41">
        <f>'[3]Tab K Summary'!$R108</f>
        <v>0</v>
      </c>
      <c r="AE189" s="41">
        <f>'[3]Tab K Summary'!$T108</f>
        <v>0</v>
      </c>
      <c r="AF189" s="41">
        <f t="shared" ref="AF189:AF194" si="201">V189</f>
        <v>0</v>
      </c>
      <c r="AG189" s="41">
        <f>'[3]Tab K Summary'!$X108</f>
        <v>0</v>
      </c>
      <c r="AH189" s="41">
        <f>'[3]Tab K Summary'!$Z108</f>
        <v>0</v>
      </c>
      <c r="AI189" s="41">
        <f t="shared" ref="AI189:AI194" si="202">X189</f>
        <v>0</v>
      </c>
      <c r="AJ189" s="41">
        <f t="shared" ref="AJ189:AJ194" si="203">AB189</f>
        <v>0</v>
      </c>
      <c r="AK189" s="41">
        <f>'[3]Tab K Summary'!$AF108</f>
        <v>0</v>
      </c>
      <c r="AL189" s="41">
        <f>'[3]Tab K Summary'!$AH108</f>
        <v>0</v>
      </c>
      <c r="AM189" s="41">
        <f>'[3]Tab K Summary'!$AJ108</f>
        <v>0</v>
      </c>
      <c r="AN189" s="41">
        <f>'[3]Tab K Summary'!$AL108</f>
        <v>0</v>
      </c>
      <c r="AO189" s="41">
        <f>'[3]Tab K Summary'!$AN108</f>
        <v>0</v>
      </c>
      <c r="AP189" s="41">
        <f>'[3]Tab K Summary'!$AP108</f>
        <v>0</v>
      </c>
      <c r="AQ189" s="41">
        <f>'[3]Tab K Summary'!$AR108</f>
        <v>0</v>
      </c>
      <c r="AR189" s="2">
        <f t="shared" ref="AR189:BM189" si="204">SUM(V178:V189)</f>
        <v>4108</v>
      </c>
      <c r="AS189" s="2">
        <f t="shared" si="204"/>
        <v>34611</v>
      </c>
      <c r="AT189" s="2">
        <f t="shared" si="204"/>
        <v>8445</v>
      </c>
      <c r="AU189" s="2">
        <f t="shared" si="204"/>
        <v>52445</v>
      </c>
      <c r="AV189" s="2">
        <f t="shared" si="204"/>
        <v>1422</v>
      </c>
      <c r="AW189" s="2">
        <f t="shared" si="204"/>
        <v>598</v>
      </c>
      <c r="AX189" s="2">
        <f t="shared" si="204"/>
        <v>2933</v>
      </c>
      <c r="AY189" s="2">
        <f t="shared" si="204"/>
        <v>0</v>
      </c>
      <c r="AZ189" s="2">
        <f t="shared" si="204"/>
        <v>0</v>
      </c>
      <c r="BA189" s="2">
        <f t="shared" si="204"/>
        <v>0</v>
      </c>
      <c r="BB189" s="2">
        <f t="shared" si="204"/>
        <v>4108</v>
      </c>
      <c r="BC189" s="2">
        <f t="shared" si="204"/>
        <v>0</v>
      </c>
      <c r="BD189" s="2">
        <f t="shared" si="204"/>
        <v>0</v>
      </c>
      <c r="BE189" s="2">
        <f t="shared" si="204"/>
        <v>8445</v>
      </c>
      <c r="BF189" s="2">
        <f t="shared" si="204"/>
        <v>2933</v>
      </c>
      <c r="BG189" s="2">
        <f t="shared" si="204"/>
        <v>0</v>
      </c>
      <c r="BH189" s="2">
        <f t="shared" si="204"/>
        <v>0</v>
      </c>
      <c r="BI189" s="2">
        <f t="shared" si="204"/>
        <v>0</v>
      </c>
      <c r="BJ189" s="2">
        <f t="shared" si="204"/>
        <v>0</v>
      </c>
      <c r="BK189" s="2">
        <f t="shared" si="204"/>
        <v>0</v>
      </c>
      <c r="BL189" s="2">
        <f t="shared" si="204"/>
        <v>0</v>
      </c>
      <c r="BM189" s="2">
        <f t="shared" si="204"/>
        <v>0</v>
      </c>
      <c r="BN189">
        <f ca="1">SUM(OFFSET($B189,-($B189-1),MATCH(BN$6,$7:$7,)-1,1,1):OFFSET($B189,0,MATCH(BN$6,$7:$7,)-1,1,1))</f>
        <v>18</v>
      </c>
      <c r="BO189">
        <f ca="1">SUM(OFFSET($B189,-($B189-1),MATCH(BO$6,$7:$7,)-1,1,1):OFFSET($B189,0,MATCH(BO$6,$7:$7,)-1,1,1))</f>
        <v>0</v>
      </c>
      <c r="BP189">
        <f ca="1">SUM(OFFSET($B189,-($B189-1),MATCH(BP$6,$7:$7,)-1,1,1):OFFSET($B189,0,MATCH(BP$6,$7:$7,)-1,1,1))</f>
        <v>0</v>
      </c>
      <c r="BQ189">
        <f ca="1">SUM(OFFSET($B189,-($B189-1),MATCH(BQ$6,$7:$7,)-1,1,1):OFFSET($B189,0,MATCH(BQ$6,$7:$7,)-1,1,1))</f>
        <v>0</v>
      </c>
      <c r="BR189">
        <f ca="1">SUM(OFFSET($B189,-($B189-1),MATCH(BR$6,$7:$7,)-1,1,1):OFFSET($B189,0,MATCH(BR$6,$7:$7,)-1,1,1))</f>
        <v>0</v>
      </c>
      <c r="BS189">
        <f ca="1">SUM(OFFSET($B189,-($B189-1),MATCH(BS$6,$7:$7,)-1,1,1):OFFSET($B189,0,MATCH(BS$6,$7:$7,)-1,1,1))</f>
        <v>31</v>
      </c>
      <c r="BT189">
        <f ca="1">SUM(OFFSET($B189,-($B189-1),MATCH(BT$6,$7:$7,)-1,1,1):OFFSET($B189,0,MATCH(BT$6,$7:$7,)-1,1,1))</f>
        <v>0</v>
      </c>
      <c r="BU189">
        <f ca="1">SUM(OFFSET($B189,-($B189-1),MATCH(BU$6,$7:$7,)-1,1,1):OFFSET($B189,0,MATCH(BU$6,$7:$7,)-1,1,1))</f>
        <v>0</v>
      </c>
      <c r="BV189">
        <f ca="1">SUM(OFFSET($B189,-($B189-1),MATCH(BV$6,$7:$7,)-1,1,1):OFFSET($B189,0,MATCH(BV$6,$7:$7,)-1,1,1))</f>
        <v>0</v>
      </c>
      <c r="BW189">
        <f ca="1">SUM(OFFSET($B189,-($B189-1),MATCH(BW$6,$7:$7,)-1,1,1):OFFSET($B189,0,MATCH(BW$6,$7:$7,)-1,1,1))</f>
        <v>0</v>
      </c>
      <c r="BX189">
        <f ca="1">SUM(OFFSET($B189,-($B189-1),MATCH(BX$6,$7:$7,)-1,1,1):OFFSET($B189,0,MATCH(BX$6,$7:$7,)-1,1,1))</f>
        <v>0</v>
      </c>
      <c r="BY189">
        <f ca="1">SUM(OFFSET($B189,-($B189-1),MATCH(BY$6,$7:$7,)-1,1,1):OFFSET($B189,0,MATCH(BY$6,$7:$7,)-1,1,1))</f>
        <v>0</v>
      </c>
      <c r="BZ189">
        <f ca="1">SUM(OFFSET($B189,-($B189-1),MATCH(BZ$6,$7:$7,)-1,1,1):OFFSET($B189,0,MATCH(BZ$6,$7:$7,)-1,1,1))</f>
        <v>0</v>
      </c>
      <c r="CA189">
        <f ca="1">SUM(OFFSET($B189,-($B189-1),MATCH(CA$6,$7:$7,)-1,1,1):OFFSET($B189,0,MATCH(CA$6,$7:$7,)-1,1,1))</f>
        <v>31</v>
      </c>
      <c r="CB189">
        <f ca="1">SUM(OFFSET($B189,-($B189-1),MATCH(CB$6,$7:$7,)-1,1,1):OFFSET($B189,0,MATCH(CB$6,$7:$7,)-1,1,1))</f>
        <v>0</v>
      </c>
      <c r="CC189">
        <f ca="1">SUM(OFFSET($B189,-($B189-1),MATCH(CC$6,$7:$7,)-1,1,1):OFFSET($B189,0,MATCH(CC$6,$7:$7,)-1,1,1))</f>
        <v>0</v>
      </c>
      <c r="CD189">
        <f ca="1">SUM(OFFSET($B189,-($B189-1),MATCH(CD$6,$7:$7,)-1,1,1):OFFSET($B189,0,MATCH(CD$6,$7:$7,)-1,1,1))</f>
        <v>0</v>
      </c>
      <c r="CE189">
        <f ca="1">SUM(OFFSET($B189,-($B189-1),MATCH(CE$6,$7:$7,)-1,1,1):OFFSET($B189,0,MATCH(CE$6,$7:$7,)-1,1,1))</f>
        <v>0</v>
      </c>
      <c r="CF189">
        <f ca="1">SUM(OFFSET($B189,-($B189-1),MATCH(CF$6,$7:$7,)-1,1,1):OFFSET($B189,0,MATCH(CF$6,$7:$7,)-1,1,1))</f>
        <v>0</v>
      </c>
      <c r="CG189">
        <f ca="1">SUM(OFFSET($B189,-($B189-1),MATCH(CG$6,$7:$7,)-1,1,1):OFFSET($B189,0,MATCH(CG$6,$7:$7,)-1,1,1))</f>
        <v>0</v>
      </c>
      <c r="CH189">
        <f ca="1">SUM(OFFSET($B189,-($B189-1),MATCH(CH$6,$7:$7,)-1,1,1):OFFSET($B189,0,MATCH(CH$6,$7:$7,)-1,1,1))</f>
        <v>0</v>
      </c>
      <c r="CI189">
        <f ca="1">SUM(OFFSET($B189,-($B189-1),MATCH(CI$6,$7:$7,)-1,1,1):OFFSET($B189,0,MATCH(CI$6,$7:$7,)-1,1,1))</f>
        <v>99535</v>
      </c>
      <c r="CJ189" s="41">
        <f>'[3]Tab L Summary'!$B108</f>
        <v>0</v>
      </c>
      <c r="CK189">
        <f>'[3]Tab L Summary'!$D108</f>
        <v>0</v>
      </c>
      <c r="CL189" s="41">
        <f>'[3]Tab L Summary'!$F108</f>
        <v>0</v>
      </c>
      <c r="CM189">
        <f>'[3]Tab L Summary'!$H108</f>
        <v>0</v>
      </c>
      <c r="CN189" s="41">
        <f>'[3]Tab L Summary'!$J108</f>
        <v>0</v>
      </c>
      <c r="CO189" s="134">
        <f t="shared" ref="CO189:CS190" si="205">SUM(CJ178:CJ189)</f>
        <v>7140</v>
      </c>
      <c r="CP189" s="2">
        <f t="shared" si="205"/>
        <v>13982</v>
      </c>
      <c r="CQ189" s="2">
        <f t="shared" si="205"/>
        <v>25129</v>
      </c>
      <c r="CR189" s="2">
        <f t="shared" si="205"/>
        <v>0</v>
      </c>
      <c r="CS189" s="2">
        <f t="shared" si="205"/>
        <v>4290</v>
      </c>
      <c r="CT189">
        <f ca="1">SUM(OFFSET($B189,-($B189-1),MATCH(CT$6,$7:$7,)-1,1,1):OFFSET($B189,0,MATCH(CT$6,$7:$7,)-1,1,1))</f>
        <v>0</v>
      </c>
      <c r="CU189">
        <f ca="1">SUM(OFFSET($B189,-($B189-1),MATCH(CU$6,$7:$7,)-1,1,1):OFFSET($B189,0,MATCH(CU$6,$7:$7,)-1,1,1))</f>
        <v>0</v>
      </c>
      <c r="CV189">
        <f ca="1">SUM(OFFSET($B189,-($B189-1),MATCH(CV$6,$7:$7,)-1,1,1):OFFSET($B189,0,MATCH(CV$6,$7:$7,)-1,1,1))</f>
        <v>0</v>
      </c>
      <c r="CW189">
        <f ca="1">SUM(OFFSET($B189,-($B189-1),MATCH(CW$6,$7:$7,)-1,1,1):OFFSET($B189,0,MATCH(CW$6,$7:$7,)-1,1,1))</f>
        <v>20</v>
      </c>
      <c r="CX189">
        <f ca="1">SUM(OFFSET($B189,-($B189-1),MATCH(CX$6,$7:$7,)-1,1,1):OFFSET($B189,0,MATCH(CX$6,$7:$7,)-1,1,1))</f>
        <v>205977</v>
      </c>
    </row>
    <row r="190" spans="2:102">
      <c r="B190" s="38">
        <v>10</v>
      </c>
      <c r="C190" s="37">
        <v>44197</v>
      </c>
      <c r="D190" s="153">
        <f>'[3]Data Summary'!$E65</f>
        <v>0</v>
      </c>
      <c r="E190" s="154">
        <f>'[3]Data Summary'!$I65</f>
        <v>0</v>
      </c>
      <c r="F190" s="154">
        <f>'[3]Data Summary'!$M65</f>
        <v>0</v>
      </c>
      <c r="G190" s="155">
        <f t="shared" si="199"/>
        <v>120259</v>
      </c>
      <c r="H190" s="155">
        <f t="shared" si="199"/>
        <v>961</v>
      </c>
      <c r="I190" s="155">
        <f t="shared" si="199"/>
        <v>170249</v>
      </c>
      <c r="J190" s="155">
        <f ca="1">SUM(OFFSET($B190,-($B190-1),MATCH(J$6,$7:$7,)-1,1,1):OFFSET($B190,0,MATCH(J$6,$7:$7,)-1,1,1))</f>
        <v>4</v>
      </c>
      <c r="K190" s="155">
        <f ca="1">SUM(OFFSET($B190,-($B190-1),MATCH(K$6,$7:$7,)-1,1,1):OFFSET($B190,0,MATCH(K$6,$7:$7,)-1,1,1))</f>
        <v>828</v>
      </c>
      <c r="L190" s="155">
        <f ca="1">SUM(OFFSET($B190,-($B190-1),MATCH(L$6,$7:$7,)-1,1,1):OFFSET($B190,0,MATCH(L$6,$7:$7,)-1,1,1))</f>
        <v>4929576</v>
      </c>
      <c r="M190" s="31">
        <f>'[3]Data Summary'!$C65</f>
        <v>297291</v>
      </c>
      <c r="N190" s="41">
        <f>'[3]Data Summary'!$G65</f>
        <v>4996</v>
      </c>
      <c r="O190" s="41">
        <f>'[3]Data Summary'!$K65</f>
        <v>397643</v>
      </c>
      <c r="P190">
        <f t="shared" si="200"/>
        <v>3048821</v>
      </c>
      <c r="Q190">
        <f t="shared" si="200"/>
        <v>51108</v>
      </c>
      <c r="R190">
        <f t="shared" si="200"/>
        <v>4076756</v>
      </c>
      <c r="S190">
        <f ca="1">SUM(OFFSET($B190,-($B190-1),MATCH(S$6,$7:$7,)-1,1,1):OFFSET($B190,0,MATCH(S$6,$7:$7,)-1,1,1))</f>
        <v>39113</v>
      </c>
      <c r="T190">
        <f ca="1">SUM(OFFSET($B190,-($B190-1),MATCH(T$6,$7:$7,)-1,1,1):OFFSET($B190,0,MATCH(T$6,$7:$7,)-1,1,1))</f>
        <v>3079818</v>
      </c>
      <c r="U190">
        <f ca="1">SUM(OFFSET($B190,-($B190-1),MATCH(U$6,$7:$7,)-1,1,1):OFFSET($B190,0,MATCH(U$6,$7:$7,)-1,1,1))</f>
        <v>36950332</v>
      </c>
      <c r="V190" s="31">
        <f>'[3]Tab K Summary'!$B109</f>
        <v>0</v>
      </c>
      <c r="W190" s="41">
        <f>'[3]Tab K Summary'!$D109</f>
        <v>0</v>
      </c>
      <c r="X190" s="41">
        <f>'[3]Tab K Summary'!$F109</f>
        <v>0</v>
      </c>
      <c r="Y190" s="41">
        <f>'[3]Tab K Summary'!$H109</f>
        <v>0</v>
      </c>
      <c r="Z190" s="41">
        <f>'[3]Tab K Summary'!$J109</f>
        <v>0</v>
      </c>
      <c r="AA190" s="41">
        <f>'[3]Tab K Summary'!$L109</f>
        <v>0</v>
      </c>
      <c r="AB190" s="41">
        <f>'[3]Tab K Summary'!$N109</f>
        <v>0</v>
      </c>
      <c r="AC190" s="41">
        <f>'[3]Tab K Summary'!$P109</f>
        <v>0</v>
      </c>
      <c r="AD190" s="41">
        <f>'[3]Tab K Summary'!$R109</f>
        <v>0</v>
      </c>
      <c r="AE190" s="41">
        <f>'[3]Tab K Summary'!$T109</f>
        <v>0</v>
      </c>
      <c r="AF190" s="41">
        <f t="shared" si="201"/>
        <v>0</v>
      </c>
      <c r="AG190" s="41">
        <f>'[3]Tab K Summary'!$X109</f>
        <v>0</v>
      </c>
      <c r="AH190" s="41">
        <f>'[3]Tab K Summary'!$Z109</f>
        <v>0</v>
      </c>
      <c r="AI190" s="41">
        <f t="shared" si="202"/>
        <v>0</v>
      </c>
      <c r="AJ190" s="41">
        <f t="shared" si="203"/>
        <v>0</v>
      </c>
      <c r="AK190" s="41">
        <f>'[3]Tab K Summary'!$AF109</f>
        <v>0</v>
      </c>
      <c r="AL190" s="41">
        <f>'[3]Tab K Summary'!$AH109</f>
        <v>0</v>
      </c>
      <c r="AM190" s="41">
        <f>'[3]Tab K Summary'!$AJ109</f>
        <v>0</v>
      </c>
      <c r="AN190" s="41">
        <f>'[3]Tab K Summary'!$AL109</f>
        <v>0</v>
      </c>
      <c r="AO190" s="41">
        <f>'[3]Tab K Summary'!$AN109</f>
        <v>0</v>
      </c>
      <c r="AP190" s="41">
        <f>'[3]Tab K Summary'!$AP109</f>
        <v>0</v>
      </c>
      <c r="AQ190" s="41">
        <f>'[3]Tab K Summary'!$AR109</f>
        <v>0</v>
      </c>
      <c r="AR190" s="2">
        <f t="shared" ref="AR190:BM190" si="206">SUM(V179:V190)</f>
        <v>2696</v>
      </c>
      <c r="AS190" s="2">
        <f t="shared" si="206"/>
        <v>21240</v>
      </c>
      <c r="AT190" s="2">
        <f t="shared" si="206"/>
        <v>5140</v>
      </c>
      <c r="AU190" s="2">
        <f t="shared" si="206"/>
        <v>27684</v>
      </c>
      <c r="AV190" s="2">
        <f t="shared" si="206"/>
        <v>925</v>
      </c>
      <c r="AW190" s="2">
        <f t="shared" si="206"/>
        <v>286</v>
      </c>
      <c r="AX190" s="2">
        <f t="shared" si="206"/>
        <v>1827</v>
      </c>
      <c r="AY190" s="2">
        <f t="shared" si="206"/>
        <v>0</v>
      </c>
      <c r="AZ190" s="2">
        <f t="shared" si="206"/>
        <v>0</v>
      </c>
      <c r="BA190" s="2">
        <f t="shared" si="206"/>
        <v>0</v>
      </c>
      <c r="BB190" s="2">
        <f t="shared" si="206"/>
        <v>2696</v>
      </c>
      <c r="BC190" s="2">
        <f t="shared" si="206"/>
        <v>0</v>
      </c>
      <c r="BD190" s="2">
        <f t="shared" si="206"/>
        <v>0</v>
      </c>
      <c r="BE190" s="2">
        <f t="shared" si="206"/>
        <v>5140</v>
      </c>
      <c r="BF190" s="2">
        <f t="shared" si="206"/>
        <v>1827</v>
      </c>
      <c r="BG190" s="2">
        <f t="shared" si="206"/>
        <v>0</v>
      </c>
      <c r="BH190" s="2">
        <f t="shared" si="206"/>
        <v>0</v>
      </c>
      <c r="BI190" s="2">
        <f t="shared" si="206"/>
        <v>0</v>
      </c>
      <c r="BJ190" s="2">
        <f t="shared" si="206"/>
        <v>0</v>
      </c>
      <c r="BK190" s="2">
        <f t="shared" si="206"/>
        <v>0</v>
      </c>
      <c r="BL190" s="2">
        <f t="shared" si="206"/>
        <v>0</v>
      </c>
      <c r="BM190" s="2">
        <f t="shared" si="206"/>
        <v>0</v>
      </c>
      <c r="BN190">
        <f ca="1">SUM(OFFSET($B190,-($B190-1),MATCH(BN$6,$7:$7,)-1,1,1):OFFSET($B190,0,MATCH(BN$6,$7:$7,)-1,1,1))</f>
        <v>18</v>
      </c>
      <c r="BO190">
        <f ca="1">SUM(OFFSET($B190,-($B190-1),MATCH(BO$6,$7:$7,)-1,1,1):OFFSET($B190,0,MATCH(BO$6,$7:$7,)-1,1,1))</f>
        <v>0</v>
      </c>
      <c r="BP190">
        <f ca="1">SUM(OFFSET($B190,-($B190-1),MATCH(BP$6,$7:$7,)-1,1,1):OFFSET($B190,0,MATCH(BP$6,$7:$7,)-1,1,1))</f>
        <v>0</v>
      </c>
      <c r="BQ190">
        <f ca="1">SUM(OFFSET($B190,-($B190-1),MATCH(BQ$6,$7:$7,)-1,1,1):OFFSET($B190,0,MATCH(BQ$6,$7:$7,)-1,1,1))</f>
        <v>0</v>
      </c>
      <c r="BR190">
        <f ca="1">SUM(OFFSET($B190,-($B190-1),MATCH(BR$6,$7:$7,)-1,1,1):OFFSET($B190,0,MATCH(BR$6,$7:$7,)-1,1,1))</f>
        <v>0</v>
      </c>
      <c r="BS190">
        <f ca="1">SUM(OFFSET($B190,-($B190-1),MATCH(BS$6,$7:$7,)-1,1,1):OFFSET($B190,0,MATCH(BS$6,$7:$7,)-1,1,1))</f>
        <v>31</v>
      </c>
      <c r="BT190">
        <f ca="1">SUM(OFFSET($B190,-($B190-1),MATCH(BT$6,$7:$7,)-1,1,1):OFFSET($B190,0,MATCH(BT$6,$7:$7,)-1,1,1))</f>
        <v>0</v>
      </c>
      <c r="BU190">
        <f ca="1">SUM(OFFSET($B190,-($B190-1),MATCH(BU$6,$7:$7,)-1,1,1):OFFSET($B190,0,MATCH(BU$6,$7:$7,)-1,1,1))</f>
        <v>0</v>
      </c>
      <c r="BV190">
        <f ca="1">SUM(OFFSET($B190,-($B190-1),MATCH(BV$6,$7:$7,)-1,1,1):OFFSET($B190,0,MATCH(BV$6,$7:$7,)-1,1,1))</f>
        <v>0</v>
      </c>
      <c r="BW190">
        <f ca="1">SUM(OFFSET($B190,-($B190-1),MATCH(BW$6,$7:$7,)-1,1,1):OFFSET($B190,0,MATCH(BW$6,$7:$7,)-1,1,1))</f>
        <v>0</v>
      </c>
      <c r="BX190">
        <f ca="1">SUM(OFFSET($B190,-($B190-1),MATCH(BX$6,$7:$7,)-1,1,1):OFFSET($B190,0,MATCH(BX$6,$7:$7,)-1,1,1))</f>
        <v>0</v>
      </c>
      <c r="BY190">
        <f ca="1">SUM(OFFSET($B190,-($B190-1),MATCH(BY$6,$7:$7,)-1,1,1):OFFSET($B190,0,MATCH(BY$6,$7:$7,)-1,1,1))</f>
        <v>0</v>
      </c>
      <c r="BZ190">
        <f ca="1">SUM(OFFSET($B190,-($B190-1),MATCH(BZ$6,$7:$7,)-1,1,1):OFFSET($B190,0,MATCH(BZ$6,$7:$7,)-1,1,1))</f>
        <v>0</v>
      </c>
      <c r="CA190">
        <f ca="1">SUM(OFFSET($B190,-($B190-1),MATCH(CA$6,$7:$7,)-1,1,1):OFFSET($B190,0,MATCH(CA$6,$7:$7,)-1,1,1))</f>
        <v>31</v>
      </c>
      <c r="CB190">
        <f ca="1">SUM(OFFSET($B190,-($B190-1),MATCH(CB$6,$7:$7,)-1,1,1):OFFSET($B190,0,MATCH(CB$6,$7:$7,)-1,1,1))</f>
        <v>0</v>
      </c>
      <c r="CC190">
        <f ca="1">SUM(OFFSET($B190,-($B190-1),MATCH(CC$6,$7:$7,)-1,1,1):OFFSET($B190,0,MATCH(CC$6,$7:$7,)-1,1,1))</f>
        <v>0</v>
      </c>
      <c r="CD190">
        <f ca="1">SUM(OFFSET($B190,-($B190-1),MATCH(CD$6,$7:$7,)-1,1,1):OFFSET($B190,0,MATCH(CD$6,$7:$7,)-1,1,1))</f>
        <v>0</v>
      </c>
      <c r="CE190">
        <f ca="1">SUM(OFFSET($B190,-($B190-1),MATCH(CE$6,$7:$7,)-1,1,1):OFFSET($B190,0,MATCH(CE$6,$7:$7,)-1,1,1))</f>
        <v>0</v>
      </c>
      <c r="CF190">
        <f ca="1">SUM(OFFSET($B190,-($B190-1),MATCH(CF$6,$7:$7,)-1,1,1):OFFSET($B190,0,MATCH(CF$6,$7:$7,)-1,1,1))</f>
        <v>0</v>
      </c>
      <c r="CG190">
        <f ca="1">SUM(OFFSET($B190,-($B190-1),MATCH(CG$6,$7:$7,)-1,1,1):OFFSET($B190,0,MATCH(CG$6,$7:$7,)-1,1,1))</f>
        <v>0</v>
      </c>
      <c r="CH190">
        <f ca="1">SUM(OFFSET($B190,-($B190-1),MATCH(CH$6,$7:$7,)-1,1,1):OFFSET($B190,0,MATCH(CH$6,$7:$7,)-1,1,1))</f>
        <v>0</v>
      </c>
      <c r="CI190">
        <f ca="1">SUM(OFFSET($B190,-($B190-1),MATCH(CI$6,$7:$7,)-1,1,1):OFFSET($B190,0,MATCH(CI$6,$7:$7,)-1,1,1))</f>
        <v>102231</v>
      </c>
      <c r="CJ190" s="41">
        <f>'[3]Tab L Summary'!$B109</f>
        <v>0</v>
      </c>
      <c r="CK190">
        <f>'[3]Tab L Summary'!$D109</f>
        <v>0</v>
      </c>
      <c r="CL190" s="41">
        <f>'[3]Tab L Summary'!$F109</f>
        <v>0</v>
      </c>
      <c r="CM190">
        <f>'[3]Tab L Summary'!$H109</f>
        <v>0</v>
      </c>
      <c r="CN190" s="41">
        <f>'[3]Tab L Summary'!$J109</f>
        <v>0</v>
      </c>
      <c r="CO190" s="134">
        <f t="shared" si="205"/>
        <v>5240</v>
      </c>
      <c r="CP190" s="2">
        <f t="shared" si="205"/>
        <v>8369</v>
      </c>
      <c r="CQ190" s="2">
        <f t="shared" si="205"/>
        <v>14804</v>
      </c>
      <c r="CR190" s="2">
        <f t="shared" si="205"/>
        <v>0</v>
      </c>
      <c r="CS190" s="2">
        <f t="shared" si="205"/>
        <v>2814</v>
      </c>
      <c r="CT190">
        <f ca="1">SUM(OFFSET($B190,-($B190-1),MATCH(CT$6,$7:$7,)-1,1,1):OFFSET($B190,0,MATCH(CT$6,$7:$7,)-1,1,1))</f>
        <v>0</v>
      </c>
      <c r="CU190">
        <f ca="1">SUM(OFFSET($B190,-($B190-1),MATCH(CU$6,$7:$7,)-1,1,1):OFFSET($B190,0,MATCH(CU$6,$7:$7,)-1,1,1))</f>
        <v>0</v>
      </c>
      <c r="CV190">
        <f ca="1">SUM(OFFSET($B190,-($B190-1),MATCH(CV$6,$7:$7,)-1,1,1):OFFSET($B190,0,MATCH(CV$6,$7:$7,)-1,1,1))</f>
        <v>0</v>
      </c>
      <c r="CW190">
        <f ca="1">SUM(OFFSET($B190,-($B190-1),MATCH(CW$6,$7:$7,)-1,1,1):OFFSET($B190,0,MATCH(CW$6,$7:$7,)-1,1,1))</f>
        <v>20</v>
      </c>
      <c r="CX190">
        <f ca="1">SUM(OFFSET($B190,-($B190-1),MATCH(CX$6,$7:$7,)-1,1,1):OFFSET($B190,0,MATCH(CX$6,$7:$7,)-1,1,1))</f>
        <v>211217</v>
      </c>
    </row>
    <row r="191" spans="2:102">
      <c r="B191" s="38">
        <v>11</v>
      </c>
      <c r="C191" s="37">
        <v>44228</v>
      </c>
      <c r="D191" s="153">
        <f>'[3]Data Summary'!$E66</f>
        <v>0</v>
      </c>
      <c r="E191" s="154">
        <f>'[3]Data Summary'!$I66</f>
        <v>0</v>
      </c>
      <c r="F191" s="154">
        <f>'[3]Data Summary'!$M66</f>
        <v>0</v>
      </c>
      <c r="G191" s="155">
        <f t="shared" ref="G191:I192" si="207">SUM(D180:D191)</f>
        <v>45723</v>
      </c>
      <c r="H191" s="155">
        <f t="shared" si="207"/>
        <v>411</v>
      </c>
      <c r="I191" s="155">
        <f t="shared" si="207"/>
        <v>73309</v>
      </c>
      <c r="J191" s="155">
        <f ca="1">SUM(OFFSET($B191,-($B191-1),MATCH(J$6,$7:$7,)-1,1,1):OFFSET($B191,0,MATCH(J$6,$7:$7,)-1,1,1))</f>
        <v>4</v>
      </c>
      <c r="K191" s="155">
        <f ca="1">SUM(OFFSET($B191,-($B191-1),MATCH(K$6,$7:$7,)-1,1,1):OFFSET($B191,0,MATCH(K$6,$7:$7,)-1,1,1))</f>
        <v>828</v>
      </c>
      <c r="L191" s="155">
        <f ca="1">SUM(OFFSET($B191,-($B191-1),MATCH(L$6,$7:$7,)-1,1,1):OFFSET($B191,0,MATCH(L$6,$7:$7,)-1,1,1))</f>
        <v>4975299</v>
      </c>
      <c r="M191" s="31">
        <f>'[3]Data Summary'!$C66</f>
        <v>299362</v>
      </c>
      <c r="N191" s="41">
        <f>'[3]Data Summary'!$G66</f>
        <v>5211</v>
      </c>
      <c r="O191" s="41">
        <f>'[3]Data Summary'!$K66</f>
        <v>420749</v>
      </c>
      <c r="P191">
        <f t="shared" ref="P191:R192" si="208">SUM(M180:M191)</f>
        <v>2920997</v>
      </c>
      <c r="Q191">
        <f t="shared" si="208"/>
        <v>50080</v>
      </c>
      <c r="R191">
        <f t="shared" si="208"/>
        <v>3977612</v>
      </c>
      <c r="S191">
        <f ca="1">SUM(OFFSET($B191,-($B191-1),MATCH(S$6,$7:$7,)-1,1,1):OFFSET($B191,0,MATCH(S$6,$7:$7,)-1,1,1))</f>
        <v>44324</v>
      </c>
      <c r="T191">
        <f ca="1">SUM(OFFSET($B191,-($B191-1),MATCH(T$6,$7:$7,)-1,1,1):OFFSET($B191,0,MATCH(T$6,$7:$7,)-1,1,1))</f>
        <v>3500567</v>
      </c>
      <c r="U191">
        <f ca="1">SUM(OFFSET($B191,-($B191-1),MATCH(U$6,$7:$7,)-1,1,1):OFFSET($B191,0,MATCH(U$6,$7:$7,)-1,1,1))</f>
        <v>39871329</v>
      </c>
      <c r="V191" s="31">
        <f>'[3]Tab K Summary'!$B110</f>
        <v>0</v>
      </c>
      <c r="W191" s="41">
        <f>'[3]Tab K Summary'!$D110</f>
        <v>0</v>
      </c>
      <c r="X191" s="41">
        <f>'[3]Tab K Summary'!$F110</f>
        <v>0</v>
      </c>
      <c r="Y191" s="41">
        <f>'[3]Tab K Summary'!$H110</f>
        <v>0</v>
      </c>
      <c r="Z191" s="41">
        <f>'[3]Tab K Summary'!$J110</f>
        <v>0</v>
      </c>
      <c r="AA191" s="41">
        <f>'[3]Tab K Summary'!$L110</f>
        <v>0</v>
      </c>
      <c r="AB191" s="41">
        <f>'[3]Tab K Summary'!$N110</f>
        <v>0</v>
      </c>
      <c r="AC191" s="41">
        <f>'[3]Tab K Summary'!$P110</f>
        <v>0</v>
      </c>
      <c r="AD191" s="41">
        <f>'[3]Tab K Summary'!$R110</f>
        <v>0</v>
      </c>
      <c r="AE191" s="41">
        <f>'[3]Tab K Summary'!$T110</f>
        <v>0</v>
      </c>
      <c r="AF191" s="41">
        <f t="shared" si="201"/>
        <v>0</v>
      </c>
      <c r="AG191" s="41">
        <f>'[3]Tab K Summary'!$X110</f>
        <v>0</v>
      </c>
      <c r="AH191" s="41">
        <f>'[3]Tab K Summary'!$Z110</f>
        <v>0</v>
      </c>
      <c r="AI191" s="41">
        <f t="shared" si="202"/>
        <v>0</v>
      </c>
      <c r="AJ191" s="41">
        <f t="shared" si="203"/>
        <v>0</v>
      </c>
      <c r="AK191" s="41">
        <f>'[3]Tab K Summary'!$AF110</f>
        <v>0</v>
      </c>
      <c r="AL191" s="41">
        <f>'[3]Tab K Summary'!$AH110</f>
        <v>0</v>
      </c>
      <c r="AM191" s="41">
        <f>'[3]Tab K Summary'!$AJ110</f>
        <v>0</v>
      </c>
      <c r="AN191" s="41">
        <f>'[3]Tab K Summary'!$AL110</f>
        <v>0</v>
      </c>
      <c r="AO191" s="41">
        <f>'[3]Tab K Summary'!$AN110</f>
        <v>0</v>
      </c>
      <c r="AP191" s="41">
        <f>'[3]Tab K Summary'!$AP110</f>
        <v>0</v>
      </c>
      <c r="AQ191" s="41">
        <f>'[3]Tab K Summary'!$AR110</f>
        <v>0</v>
      </c>
      <c r="AR191" s="2">
        <f t="shared" ref="AR191:BM191" si="209">SUM(V180:V191)</f>
        <v>822</v>
      </c>
      <c r="AS191" s="2">
        <f t="shared" si="209"/>
        <v>7058</v>
      </c>
      <c r="AT191" s="2">
        <f t="shared" si="209"/>
        <v>1403</v>
      </c>
      <c r="AU191" s="2">
        <f t="shared" si="209"/>
        <v>11470</v>
      </c>
      <c r="AV191" s="2">
        <f t="shared" si="209"/>
        <v>289</v>
      </c>
      <c r="AW191" s="2">
        <f t="shared" si="209"/>
        <v>75</v>
      </c>
      <c r="AX191" s="2">
        <f t="shared" si="209"/>
        <v>552</v>
      </c>
      <c r="AY191" s="2">
        <f t="shared" si="209"/>
        <v>0</v>
      </c>
      <c r="AZ191" s="2">
        <f t="shared" si="209"/>
        <v>0</v>
      </c>
      <c r="BA191" s="2">
        <f t="shared" si="209"/>
        <v>0</v>
      </c>
      <c r="BB191" s="2">
        <f t="shared" si="209"/>
        <v>822</v>
      </c>
      <c r="BC191" s="2">
        <f t="shared" si="209"/>
        <v>0</v>
      </c>
      <c r="BD191" s="2">
        <f t="shared" si="209"/>
        <v>0</v>
      </c>
      <c r="BE191" s="2">
        <f t="shared" si="209"/>
        <v>1403</v>
      </c>
      <c r="BF191" s="2">
        <f t="shared" si="209"/>
        <v>552</v>
      </c>
      <c r="BG191" s="2">
        <f t="shared" si="209"/>
        <v>0</v>
      </c>
      <c r="BH191" s="2">
        <f t="shared" si="209"/>
        <v>0</v>
      </c>
      <c r="BI191" s="2">
        <f t="shared" si="209"/>
        <v>0</v>
      </c>
      <c r="BJ191" s="2">
        <f t="shared" si="209"/>
        <v>0</v>
      </c>
      <c r="BK191" s="2">
        <f t="shared" si="209"/>
        <v>0</v>
      </c>
      <c r="BL191" s="2">
        <f t="shared" si="209"/>
        <v>0</v>
      </c>
      <c r="BM191" s="2">
        <f t="shared" si="209"/>
        <v>0</v>
      </c>
      <c r="BN191">
        <f ca="1">SUM(OFFSET($B191,-($B191-1),MATCH(BN$6,$7:$7,)-1,1,1):OFFSET($B191,0,MATCH(BN$6,$7:$7,)-1,1,1))</f>
        <v>18</v>
      </c>
      <c r="BO191">
        <f ca="1">SUM(OFFSET($B191,-($B191-1),MATCH(BO$6,$7:$7,)-1,1,1):OFFSET($B191,0,MATCH(BO$6,$7:$7,)-1,1,1))</f>
        <v>0</v>
      </c>
      <c r="BP191">
        <f ca="1">SUM(OFFSET($B191,-($B191-1),MATCH(BP$6,$7:$7,)-1,1,1):OFFSET($B191,0,MATCH(BP$6,$7:$7,)-1,1,1))</f>
        <v>0</v>
      </c>
      <c r="BQ191">
        <f ca="1">SUM(OFFSET($B191,-($B191-1),MATCH(BQ$6,$7:$7,)-1,1,1):OFFSET($B191,0,MATCH(BQ$6,$7:$7,)-1,1,1))</f>
        <v>0</v>
      </c>
      <c r="BR191">
        <f ca="1">SUM(OFFSET($B191,-($B191-1),MATCH(BR$6,$7:$7,)-1,1,1):OFFSET($B191,0,MATCH(BR$6,$7:$7,)-1,1,1))</f>
        <v>0</v>
      </c>
      <c r="BS191">
        <f ca="1">SUM(OFFSET($B191,-($B191-1),MATCH(BS$6,$7:$7,)-1,1,1):OFFSET($B191,0,MATCH(BS$6,$7:$7,)-1,1,1))</f>
        <v>31</v>
      </c>
      <c r="BT191">
        <f ca="1">SUM(OFFSET($B191,-($B191-1),MATCH(BT$6,$7:$7,)-1,1,1):OFFSET($B191,0,MATCH(BT$6,$7:$7,)-1,1,1))</f>
        <v>0</v>
      </c>
      <c r="BU191">
        <f ca="1">SUM(OFFSET($B191,-($B191-1),MATCH(BU$6,$7:$7,)-1,1,1):OFFSET($B191,0,MATCH(BU$6,$7:$7,)-1,1,1))</f>
        <v>0</v>
      </c>
      <c r="BV191">
        <f ca="1">SUM(OFFSET($B191,-($B191-1),MATCH(BV$6,$7:$7,)-1,1,1):OFFSET($B191,0,MATCH(BV$6,$7:$7,)-1,1,1))</f>
        <v>0</v>
      </c>
      <c r="BW191">
        <f ca="1">SUM(OFFSET($B191,-($B191-1),MATCH(BW$6,$7:$7,)-1,1,1):OFFSET($B191,0,MATCH(BW$6,$7:$7,)-1,1,1))</f>
        <v>0</v>
      </c>
      <c r="BX191">
        <f ca="1">SUM(OFFSET($B191,-($B191-1),MATCH(BX$6,$7:$7,)-1,1,1):OFFSET($B191,0,MATCH(BX$6,$7:$7,)-1,1,1))</f>
        <v>0</v>
      </c>
      <c r="BY191">
        <f ca="1">SUM(OFFSET($B191,-($B191-1),MATCH(BY$6,$7:$7,)-1,1,1):OFFSET($B191,0,MATCH(BY$6,$7:$7,)-1,1,1))</f>
        <v>0</v>
      </c>
      <c r="BZ191">
        <f ca="1">SUM(OFFSET($B191,-($B191-1),MATCH(BZ$6,$7:$7,)-1,1,1):OFFSET($B191,0,MATCH(BZ$6,$7:$7,)-1,1,1))</f>
        <v>0</v>
      </c>
      <c r="CA191">
        <f ca="1">SUM(OFFSET($B191,-($B191-1),MATCH(CA$6,$7:$7,)-1,1,1):OFFSET($B191,0,MATCH(CA$6,$7:$7,)-1,1,1))</f>
        <v>31</v>
      </c>
      <c r="CB191">
        <f ca="1">SUM(OFFSET($B191,-($B191-1),MATCH(CB$6,$7:$7,)-1,1,1):OFFSET($B191,0,MATCH(CB$6,$7:$7,)-1,1,1))</f>
        <v>0</v>
      </c>
      <c r="CC191">
        <f ca="1">SUM(OFFSET($B191,-($B191-1),MATCH(CC$6,$7:$7,)-1,1,1):OFFSET($B191,0,MATCH(CC$6,$7:$7,)-1,1,1))</f>
        <v>0</v>
      </c>
      <c r="CD191">
        <f ca="1">SUM(OFFSET($B191,-($B191-1),MATCH(CD$6,$7:$7,)-1,1,1):OFFSET($B191,0,MATCH(CD$6,$7:$7,)-1,1,1))</f>
        <v>0</v>
      </c>
      <c r="CE191">
        <f ca="1">SUM(OFFSET($B191,-($B191-1),MATCH(CE$6,$7:$7,)-1,1,1):OFFSET($B191,0,MATCH(CE$6,$7:$7,)-1,1,1))</f>
        <v>0</v>
      </c>
      <c r="CF191">
        <f ca="1">SUM(OFFSET($B191,-($B191-1),MATCH(CF$6,$7:$7,)-1,1,1):OFFSET($B191,0,MATCH(CF$6,$7:$7,)-1,1,1))</f>
        <v>0</v>
      </c>
      <c r="CG191">
        <f ca="1">SUM(OFFSET($B191,-($B191-1),MATCH(CG$6,$7:$7,)-1,1,1):OFFSET($B191,0,MATCH(CG$6,$7:$7,)-1,1,1))</f>
        <v>0</v>
      </c>
      <c r="CH191">
        <f ca="1">SUM(OFFSET($B191,-($B191-1),MATCH(CH$6,$7:$7,)-1,1,1):OFFSET($B191,0,MATCH(CH$6,$7:$7,)-1,1,1))</f>
        <v>0</v>
      </c>
      <c r="CI191">
        <f ca="1">SUM(OFFSET($B191,-($B191-1),MATCH(CI$6,$7:$7,)-1,1,1):OFFSET($B191,0,MATCH(CI$6,$7:$7,)-1,1,1))</f>
        <v>103053</v>
      </c>
      <c r="CJ191" s="41">
        <f>'[3]Tab L Summary'!$B110</f>
        <v>0</v>
      </c>
      <c r="CK191">
        <f>'[3]Tab L Summary'!$D110</f>
        <v>0</v>
      </c>
      <c r="CL191" s="41">
        <f>'[3]Tab L Summary'!$F110</f>
        <v>0</v>
      </c>
      <c r="CM191">
        <f>'[3]Tab L Summary'!$H110</f>
        <v>0</v>
      </c>
      <c r="CN191" s="41">
        <f>'[3]Tab L Summary'!$J110</f>
        <v>0</v>
      </c>
      <c r="CO191" s="134">
        <f t="shared" ref="CO191:CS192" si="210">SUM(CJ180:CJ191)</f>
        <v>1695</v>
      </c>
      <c r="CP191" s="2">
        <f t="shared" si="210"/>
        <v>2587</v>
      </c>
      <c r="CQ191" s="2">
        <f t="shared" si="210"/>
        <v>4609</v>
      </c>
      <c r="CR191" s="2">
        <f t="shared" si="210"/>
        <v>0</v>
      </c>
      <c r="CS191" s="2">
        <f t="shared" si="210"/>
        <v>1032</v>
      </c>
      <c r="CT191">
        <f ca="1">SUM(OFFSET($B191,-($B191-1),MATCH(CT$6,$7:$7,)-1,1,1):OFFSET($B191,0,MATCH(CT$6,$7:$7,)-1,1,1))</f>
        <v>0</v>
      </c>
      <c r="CU191">
        <f ca="1">SUM(OFFSET($B191,-($B191-1),MATCH(CU$6,$7:$7,)-1,1,1):OFFSET($B191,0,MATCH(CU$6,$7:$7,)-1,1,1))</f>
        <v>0</v>
      </c>
      <c r="CV191">
        <f ca="1">SUM(OFFSET($B191,-($B191-1),MATCH(CV$6,$7:$7,)-1,1,1):OFFSET($B191,0,MATCH(CV$6,$7:$7,)-1,1,1))</f>
        <v>0</v>
      </c>
      <c r="CW191">
        <f ca="1">SUM(OFFSET($B191,-($B191-1),MATCH(CW$6,$7:$7,)-1,1,1):OFFSET($B191,0,MATCH(CW$6,$7:$7,)-1,1,1))</f>
        <v>20</v>
      </c>
      <c r="CX191">
        <f ca="1">SUM(OFFSET($B191,-($B191-1),MATCH(CX$6,$7:$7,)-1,1,1):OFFSET($B191,0,MATCH(CX$6,$7:$7,)-1,1,1))</f>
        <v>212912</v>
      </c>
    </row>
    <row r="192" spans="2:102">
      <c r="B192" s="38">
        <v>12</v>
      </c>
      <c r="C192" s="37">
        <v>44256</v>
      </c>
      <c r="D192" s="153">
        <f>'[3]Data Summary'!$E67</f>
        <v>25</v>
      </c>
      <c r="E192" s="154">
        <f>'[3]Data Summary'!$I67</f>
        <v>1</v>
      </c>
      <c r="F192" s="154">
        <f>'[3]Data Summary'!$M67</f>
        <v>174</v>
      </c>
      <c r="G192" s="155">
        <f t="shared" si="207"/>
        <v>162</v>
      </c>
      <c r="H192" s="155">
        <f t="shared" si="207"/>
        <v>5</v>
      </c>
      <c r="I192" s="155">
        <f t="shared" si="207"/>
        <v>1002</v>
      </c>
      <c r="J192" s="155">
        <f ca="1">SUM(OFFSET($B192,-($B192-1),MATCH(J$6,$7:$7,)-1,1,1):OFFSET($B192,0,MATCH(J$6,$7:$7,)-1,1,1))</f>
        <v>5</v>
      </c>
      <c r="K192" s="155">
        <f ca="1">SUM(OFFSET($B192,-($B192-1),MATCH(K$6,$7:$7,)-1,1,1):OFFSET($B192,0,MATCH(K$6,$7:$7,)-1,1,1))</f>
        <v>1002</v>
      </c>
      <c r="L192" s="155">
        <f ca="1">SUM(OFFSET($B192,-($B192-1),MATCH(L$6,$7:$7,)-1,1,1):OFFSET($B192,0,MATCH(L$6,$7:$7,)-1,1,1))</f>
        <v>4975461</v>
      </c>
      <c r="M192" s="31">
        <f>'[3]Data Summary'!$C67</f>
        <v>350471</v>
      </c>
      <c r="N192" s="41">
        <f>'[3]Data Summary'!$G67</f>
        <v>5891</v>
      </c>
      <c r="O192" s="41">
        <f>'[3]Data Summary'!$K67</f>
        <v>461685</v>
      </c>
      <c r="P192">
        <f t="shared" si="208"/>
        <v>2968449</v>
      </c>
      <c r="Q192">
        <f t="shared" si="208"/>
        <v>50215</v>
      </c>
      <c r="R192">
        <f t="shared" si="208"/>
        <v>3962252</v>
      </c>
      <c r="S192">
        <f ca="1">SUM(OFFSET($B192,-($B192-1),MATCH(S$6,$7:$7,)-1,1,1):OFFSET($B192,0,MATCH(S$6,$7:$7,)-1,1,1))</f>
        <v>50215</v>
      </c>
      <c r="T192">
        <f ca="1">SUM(OFFSET($B192,-($B192-1),MATCH(T$6,$7:$7,)-1,1,1):OFFSET($B192,0,MATCH(T$6,$7:$7,)-1,1,1))</f>
        <v>3962252</v>
      </c>
      <c r="U192">
        <f ca="1">SUM(OFFSET($B192,-($B192-1),MATCH(U$6,$7:$7,)-1,1,1):OFFSET($B192,0,MATCH(U$6,$7:$7,)-1,1,1))</f>
        <v>42839778</v>
      </c>
      <c r="V192" s="31">
        <f>'[3]Tab K Summary'!$B111</f>
        <v>0</v>
      </c>
      <c r="W192" s="41">
        <f>'[3]Tab K Summary'!$D111</f>
        <v>0</v>
      </c>
      <c r="X192" s="41">
        <f>'[3]Tab K Summary'!$F111</f>
        <v>0</v>
      </c>
      <c r="Y192" s="41">
        <f>'[3]Tab K Summary'!$H111</f>
        <v>0</v>
      </c>
      <c r="Z192" s="41">
        <f>'[3]Tab K Summary'!$J111</f>
        <v>0</v>
      </c>
      <c r="AA192" s="41">
        <f>'[3]Tab K Summary'!$L111</f>
        <v>0</v>
      </c>
      <c r="AB192" s="41">
        <f>'[3]Tab K Summary'!$N111</f>
        <v>0</v>
      </c>
      <c r="AC192" s="41">
        <f>'[3]Tab K Summary'!$P111</f>
        <v>0</v>
      </c>
      <c r="AD192" s="41">
        <f>'[3]Tab K Summary'!$R111</f>
        <v>0</v>
      </c>
      <c r="AE192" s="41">
        <f>'[3]Tab K Summary'!$T111</f>
        <v>0</v>
      </c>
      <c r="AF192" s="41">
        <f t="shared" si="201"/>
        <v>0</v>
      </c>
      <c r="AG192" s="41">
        <f>'[3]Tab K Summary'!$X111</f>
        <v>0</v>
      </c>
      <c r="AH192" s="41">
        <f>'[3]Tab K Summary'!$Z111</f>
        <v>0</v>
      </c>
      <c r="AI192" s="41">
        <f t="shared" si="202"/>
        <v>0</v>
      </c>
      <c r="AJ192" s="41">
        <f t="shared" si="203"/>
        <v>0</v>
      </c>
      <c r="AK192" s="41">
        <f>'[3]Tab K Summary'!$AF111</f>
        <v>0</v>
      </c>
      <c r="AL192" s="41">
        <f>'[3]Tab K Summary'!$AH111</f>
        <v>0</v>
      </c>
      <c r="AM192" s="41">
        <f>'[3]Tab K Summary'!$AJ111</f>
        <v>0</v>
      </c>
      <c r="AN192" s="41">
        <f>'[3]Tab K Summary'!$AL111</f>
        <v>0</v>
      </c>
      <c r="AO192" s="41">
        <f>'[3]Tab K Summary'!$AN111</f>
        <v>0</v>
      </c>
      <c r="AP192" s="41">
        <f>'[3]Tab K Summary'!$AP111</f>
        <v>0</v>
      </c>
      <c r="AQ192" s="41">
        <f>'[3]Tab K Summary'!$AR111</f>
        <v>0</v>
      </c>
      <c r="AR192" s="2">
        <f t="shared" ref="AR192:BM192" si="211">SUM(V181:V192)</f>
        <v>0</v>
      </c>
      <c r="AS192" s="2">
        <f t="shared" si="211"/>
        <v>18</v>
      </c>
      <c r="AT192" s="2">
        <f t="shared" si="211"/>
        <v>0</v>
      </c>
      <c r="AU192" s="2">
        <f t="shared" si="211"/>
        <v>0</v>
      </c>
      <c r="AV192" s="2">
        <f t="shared" si="211"/>
        <v>0</v>
      </c>
      <c r="AW192" s="2">
        <f t="shared" si="211"/>
        <v>0</v>
      </c>
      <c r="AX192" s="2">
        <f t="shared" si="211"/>
        <v>31</v>
      </c>
      <c r="AY192" s="2">
        <f t="shared" si="211"/>
        <v>0</v>
      </c>
      <c r="AZ192" s="2">
        <f t="shared" si="211"/>
        <v>0</v>
      </c>
      <c r="BA192" s="2">
        <f t="shared" si="211"/>
        <v>0</v>
      </c>
      <c r="BB192" s="2">
        <f t="shared" si="211"/>
        <v>0</v>
      </c>
      <c r="BC192" s="2">
        <f t="shared" si="211"/>
        <v>0</v>
      </c>
      <c r="BD192" s="2">
        <f t="shared" si="211"/>
        <v>0</v>
      </c>
      <c r="BE192" s="2">
        <f t="shared" si="211"/>
        <v>0</v>
      </c>
      <c r="BF192" s="2">
        <f t="shared" si="211"/>
        <v>31</v>
      </c>
      <c r="BG192" s="2">
        <f t="shared" si="211"/>
        <v>0</v>
      </c>
      <c r="BH192" s="2">
        <f t="shared" si="211"/>
        <v>0</v>
      </c>
      <c r="BI192" s="2">
        <f t="shared" si="211"/>
        <v>0</v>
      </c>
      <c r="BJ192" s="2">
        <f t="shared" si="211"/>
        <v>0</v>
      </c>
      <c r="BK192" s="2">
        <f t="shared" si="211"/>
        <v>0</v>
      </c>
      <c r="BL192" s="2">
        <f t="shared" si="211"/>
        <v>0</v>
      </c>
      <c r="BM192" s="2">
        <f t="shared" si="211"/>
        <v>0</v>
      </c>
      <c r="BN192">
        <f ca="1">SUM(OFFSET($B192,-($B192-1),MATCH(BN$6,$7:$7,)-1,1,1):OFFSET($B192,0,MATCH(BN$6,$7:$7,)-1,1,1))</f>
        <v>18</v>
      </c>
      <c r="BO192">
        <f ca="1">SUM(OFFSET($B192,-($B192-1),MATCH(BO$6,$7:$7,)-1,1,1):OFFSET($B192,0,MATCH(BO$6,$7:$7,)-1,1,1))</f>
        <v>0</v>
      </c>
      <c r="BP192">
        <f ca="1">SUM(OFFSET($B192,-($B192-1),MATCH(BP$6,$7:$7,)-1,1,1):OFFSET($B192,0,MATCH(BP$6,$7:$7,)-1,1,1))</f>
        <v>0</v>
      </c>
      <c r="BQ192">
        <f ca="1">SUM(OFFSET($B192,-($B192-1),MATCH(BQ$6,$7:$7,)-1,1,1):OFFSET($B192,0,MATCH(BQ$6,$7:$7,)-1,1,1))</f>
        <v>0</v>
      </c>
      <c r="BR192">
        <f ca="1">SUM(OFFSET($B192,-($B192-1),MATCH(BR$6,$7:$7,)-1,1,1):OFFSET($B192,0,MATCH(BR$6,$7:$7,)-1,1,1))</f>
        <v>0</v>
      </c>
      <c r="BS192">
        <f ca="1">SUM(OFFSET($B192,-($B192-1),MATCH(BS$6,$7:$7,)-1,1,1):OFFSET($B192,0,MATCH(BS$6,$7:$7,)-1,1,1))</f>
        <v>31</v>
      </c>
      <c r="BT192">
        <f ca="1">SUM(OFFSET($B192,-($B192-1),MATCH(BT$6,$7:$7,)-1,1,1):OFFSET($B192,0,MATCH(BT$6,$7:$7,)-1,1,1))</f>
        <v>0</v>
      </c>
      <c r="BU192">
        <f ca="1">SUM(OFFSET($B192,-($B192-1),MATCH(BU$6,$7:$7,)-1,1,1):OFFSET($B192,0,MATCH(BU$6,$7:$7,)-1,1,1))</f>
        <v>0</v>
      </c>
      <c r="BV192">
        <f ca="1">SUM(OFFSET($B192,-($B192-1),MATCH(BV$6,$7:$7,)-1,1,1):OFFSET($B192,0,MATCH(BV$6,$7:$7,)-1,1,1))</f>
        <v>0</v>
      </c>
      <c r="BW192">
        <f ca="1">SUM(OFFSET($B192,-($B192-1),MATCH(BW$6,$7:$7,)-1,1,1):OFFSET($B192,0,MATCH(BW$6,$7:$7,)-1,1,1))</f>
        <v>0</v>
      </c>
      <c r="BX192">
        <f ca="1">SUM(OFFSET($B192,-($B192-1),MATCH(BX$6,$7:$7,)-1,1,1):OFFSET($B192,0,MATCH(BX$6,$7:$7,)-1,1,1))</f>
        <v>0</v>
      </c>
      <c r="BY192">
        <f ca="1">SUM(OFFSET($B192,-($B192-1),MATCH(BY$6,$7:$7,)-1,1,1):OFFSET($B192,0,MATCH(BY$6,$7:$7,)-1,1,1))</f>
        <v>0</v>
      </c>
      <c r="BZ192">
        <f ca="1">SUM(OFFSET($B192,-($B192-1),MATCH(BZ$6,$7:$7,)-1,1,1):OFFSET($B192,0,MATCH(BZ$6,$7:$7,)-1,1,1))</f>
        <v>0</v>
      </c>
      <c r="CA192">
        <f ca="1">SUM(OFFSET($B192,-($B192-1),MATCH(CA$6,$7:$7,)-1,1,1):OFFSET($B192,0,MATCH(CA$6,$7:$7,)-1,1,1))</f>
        <v>31</v>
      </c>
      <c r="CB192">
        <f ca="1">SUM(OFFSET($B192,-($B192-1),MATCH(CB$6,$7:$7,)-1,1,1):OFFSET($B192,0,MATCH(CB$6,$7:$7,)-1,1,1))</f>
        <v>0</v>
      </c>
      <c r="CC192">
        <f ca="1">SUM(OFFSET($B192,-($B192-1),MATCH(CC$6,$7:$7,)-1,1,1):OFFSET($B192,0,MATCH(CC$6,$7:$7,)-1,1,1))</f>
        <v>0</v>
      </c>
      <c r="CD192">
        <f ca="1">SUM(OFFSET($B192,-($B192-1),MATCH(CD$6,$7:$7,)-1,1,1):OFFSET($B192,0,MATCH(CD$6,$7:$7,)-1,1,1))</f>
        <v>0</v>
      </c>
      <c r="CE192">
        <f ca="1">SUM(OFFSET($B192,-($B192-1),MATCH(CE$6,$7:$7,)-1,1,1):OFFSET($B192,0,MATCH(CE$6,$7:$7,)-1,1,1))</f>
        <v>0</v>
      </c>
      <c r="CF192">
        <f ca="1">SUM(OFFSET($B192,-($B192-1),MATCH(CF$6,$7:$7,)-1,1,1):OFFSET($B192,0,MATCH(CF$6,$7:$7,)-1,1,1))</f>
        <v>0</v>
      </c>
      <c r="CG192">
        <f ca="1">SUM(OFFSET($B192,-($B192-1),MATCH(CG$6,$7:$7,)-1,1,1):OFFSET($B192,0,MATCH(CG$6,$7:$7,)-1,1,1))</f>
        <v>0</v>
      </c>
      <c r="CH192">
        <f ca="1">SUM(OFFSET($B192,-($B192-1),MATCH(CH$6,$7:$7,)-1,1,1):OFFSET($B192,0,MATCH(CH$6,$7:$7,)-1,1,1))</f>
        <v>0</v>
      </c>
      <c r="CI192">
        <f ca="1">SUM(OFFSET($B192,-($B192-1),MATCH(CI$6,$7:$7,)-1,1,1):OFFSET($B192,0,MATCH(CI$6,$7:$7,)-1,1,1))</f>
        <v>103053</v>
      </c>
      <c r="CJ192" s="41">
        <f>'[3]Tab L Summary'!$B111</f>
        <v>0</v>
      </c>
      <c r="CK192">
        <f>'[3]Tab L Summary'!$D111</f>
        <v>0</v>
      </c>
      <c r="CL192" s="41">
        <f>'[3]Tab L Summary'!$F111</f>
        <v>0</v>
      </c>
      <c r="CM192">
        <f>'[3]Tab L Summary'!$H111</f>
        <v>0</v>
      </c>
      <c r="CN192" s="41">
        <f>'[3]Tab L Summary'!$J111</f>
        <v>0</v>
      </c>
      <c r="CO192" s="134">
        <f t="shared" si="210"/>
        <v>29</v>
      </c>
      <c r="CP192" s="2">
        <f t="shared" si="210"/>
        <v>0</v>
      </c>
      <c r="CQ192" s="2">
        <f t="shared" si="210"/>
        <v>0</v>
      </c>
      <c r="CR192" s="2">
        <f t="shared" si="210"/>
        <v>0</v>
      </c>
      <c r="CS192" s="2">
        <f t="shared" si="210"/>
        <v>20</v>
      </c>
      <c r="CT192">
        <f ca="1">SUM(OFFSET($B192,-($B192-1),MATCH(CT$6,$7:$7,)-1,1,1):OFFSET($B192,0,MATCH(CT$6,$7:$7,)-1,1,1))</f>
        <v>0</v>
      </c>
      <c r="CU192">
        <f ca="1">SUM(OFFSET($B192,-($B192-1),MATCH(CU$6,$7:$7,)-1,1,1):OFFSET($B192,0,MATCH(CU$6,$7:$7,)-1,1,1))</f>
        <v>0</v>
      </c>
      <c r="CV192">
        <f ca="1">SUM(OFFSET($B192,-($B192-1),MATCH(CV$6,$7:$7,)-1,1,1):OFFSET($B192,0,MATCH(CV$6,$7:$7,)-1,1,1))</f>
        <v>0</v>
      </c>
      <c r="CW192">
        <f ca="1">SUM(OFFSET($B192,-($B192-1),MATCH(CW$6,$7:$7,)-1,1,1):OFFSET($B192,0,MATCH(CW$6,$7:$7,)-1,1,1))</f>
        <v>20</v>
      </c>
      <c r="CX192">
        <f ca="1">SUM(OFFSET($B192,-($B192-1),MATCH(CX$6,$7:$7,)-1,1,1):OFFSET($B192,0,MATCH(CX$6,$7:$7,)-1,1,1))</f>
        <v>212941</v>
      </c>
    </row>
    <row r="193" spans="2:102">
      <c r="B193" s="38">
        <v>1</v>
      </c>
      <c r="C193" s="37">
        <v>44287</v>
      </c>
      <c r="D193" s="153">
        <f>'[3]Data Summary'!$E68</f>
        <v>7065</v>
      </c>
      <c r="E193" s="154">
        <f>'[3]Data Summary'!$I68</f>
        <v>99</v>
      </c>
      <c r="F193" s="154">
        <f>'[3]Data Summary'!$M68</f>
        <v>17072</v>
      </c>
      <c r="G193" s="155">
        <f t="shared" ref="G193:I194" si="212">SUM(D182:D193)</f>
        <v>7163</v>
      </c>
      <c r="H193" s="155">
        <f t="shared" si="212"/>
        <v>103</v>
      </c>
      <c r="I193" s="155">
        <f t="shared" si="212"/>
        <v>17898</v>
      </c>
      <c r="J193" s="155">
        <f ca="1">SUM(OFFSET($B193,-($B193-1),MATCH(J$6,$7:$7,)-1,1,1):OFFSET($B193,0,MATCH(J$6,$7:$7,)-1,1,1))</f>
        <v>99</v>
      </c>
      <c r="K193" s="155">
        <f ca="1">SUM(OFFSET($B193,-($B193-1),MATCH(K$6,$7:$7,)-1,1,1):OFFSET($B193,0,MATCH(K$6,$7:$7,)-1,1,1))</f>
        <v>17072</v>
      </c>
      <c r="L193" s="155">
        <f ca="1">SUM(OFFSET($B193,-($B193-1),MATCH(L$6,$7:$7,)-1,1,1):OFFSET($B193,0,MATCH(L$6,$7:$7,)-1,1,1))</f>
        <v>7163</v>
      </c>
      <c r="M193" s="31">
        <f>'[3]Data Summary'!$C68</f>
        <v>411089</v>
      </c>
      <c r="N193" s="41">
        <f>'[3]Data Summary'!$G68</f>
        <v>6032</v>
      </c>
      <c r="O193" s="41">
        <f>'[3]Data Summary'!$K68</f>
        <v>492713</v>
      </c>
      <c r="P193">
        <f t="shared" ref="P193:R194" si="213">SUM(M182:M193)</f>
        <v>3372972</v>
      </c>
      <c r="Q193">
        <f t="shared" si="213"/>
        <v>55969</v>
      </c>
      <c r="R193">
        <f t="shared" si="213"/>
        <v>4431269</v>
      </c>
      <c r="S193">
        <f ca="1">SUM(OFFSET($B193,-($B193-1),MATCH(S$6,$7:$7,)-1,1,1):OFFSET($B193,0,MATCH(S$6,$7:$7,)-1,1,1))</f>
        <v>6032</v>
      </c>
      <c r="T193">
        <f ca="1">SUM(OFFSET($B193,-($B193-1),MATCH(T$6,$7:$7,)-1,1,1):OFFSET($B193,0,MATCH(T$6,$7:$7,)-1,1,1))</f>
        <v>492713</v>
      </c>
      <c r="U193">
        <f ca="1">SUM(OFFSET($B193,-($B193-1),MATCH(U$6,$7:$7,)-1,1,1):OFFSET($B193,0,MATCH(U$6,$7:$7,)-1,1,1))</f>
        <v>3372972</v>
      </c>
      <c r="V193" s="31">
        <f>'[3]Tab K Summary'!$B112</f>
        <v>9</v>
      </c>
      <c r="W193" s="41">
        <f>'[3]Tab K Summary'!$D112</f>
        <v>3378</v>
      </c>
      <c r="X193" s="41">
        <f>'[3]Tab K Summary'!$F112</f>
        <v>9</v>
      </c>
      <c r="Y193" s="41">
        <f>'[3]Tab K Summary'!$H112</f>
        <v>845</v>
      </c>
      <c r="Z193" s="41">
        <f>'[3]Tab K Summary'!$J112</f>
        <v>44</v>
      </c>
      <c r="AA193" s="41">
        <f>'[3]Tab K Summary'!$L112</f>
        <v>0</v>
      </c>
      <c r="AB193" s="41">
        <f>'[3]Tab K Summary'!$N112</f>
        <v>3</v>
      </c>
      <c r="AC193" s="41">
        <f>'[3]Tab K Summary'!$P112</f>
        <v>0</v>
      </c>
      <c r="AD193" s="41">
        <f>'[3]Tab K Summary'!$R112</f>
        <v>0</v>
      </c>
      <c r="AE193" s="41">
        <f>'[3]Tab K Summary'!$T112</f>
        <v>0</v>
      </c>
      <c r="AF193" s="41">
        <f t="shared" si="201"/>
        <v>9</v>
      </c>
      <c r="AG193" s="41">
        <f>'[3]Tab K Summary'!$X112</f>
        <v>0</v>
      </c>
      <c r="AH193" s="41">
        <f>'[3]Tab K Summary'!$Z112</f>
        <v>0</v>
      </c>
      <c r="AI193" s="41">
        <f t="shared" si="202"/>
        <v>9</v>
      </c>
      <c r="AJ193" s="41">
        <f t="shared" si="203"/>
        <v>3</v>
      </c>
      <c r="AK193" s="41">
        <f>'[3]Tab K Summary'!$AF112</f>
        <v>0</v>
      </c>
      <c r="AL193" s="41">
        <f>'[3]Tab K Summary'!$AH112</f>
        <v>0</v>
      </c>
      <c r="AM193" s="41">
        <f>'[3]Tab K Summary'!$AJ112</f>
        <v>0</v>
      </c>
      <c r="AN193" s="41">
        <f>'[3]Tab K Summary'!$AL112</f>
        <v>0</v>
      </c>
      <c r="AO193" s="41">
        <f>'[3]Tab K Summary'!$AN112</f>
        <v>0</v>
      </c>
      <c r="AP193" s="41">
        <f>'[3]Tab K Summary'!$AP112</f>
        <v>0</v>
      </c>
      <c r="AQ193" s="41">
        <f>'[3]Tab K Summary'!$AR112</f>
        <v>0</v>
      </c>
      <c r="AR193" s="2">
        <f t="shared" ref="AR193:BM193" si="214">SUM(V182:V193)</f>
        <v>9</v>
      </c>
      <c r="AS193" s="2">
        <f t="shared" si="214"/>
        <v>3396</v>
      </c>
      <c r="AT193" s="2">
        <f t="shared" si="214"/>
        <v>9</v>
      </c>
      <c r="AU193" s="2">
        <f t="shared" si="214"/>
        <v>845</v>
      </c>
      <c r="AV193" s="2">
        <f t="shared" si="214"/>
        <v>44</v>
      </c>
      <c r="AW193" s="2">
        <f t="shared" si="214"/>
        <v>0</v>
      </c>
      <c r="AX193" s="2">
        <f t="shared" si="214"/>
        <v>34</v>
      </c>
      <c r="AY193" s="2">
        <f t="shared" si="214"/>
        <v>0</v>
      </c>
      <c r="AZ193" s="2">
        <f t="shared" si="214"/>
        <v>0</v>
      </c>
      <c r="BA193" s="2">
        <f t="shared" si="214"/>
        <v>0</v>
      </c>
      <c r="BB193" s="2">
        <f t="shared" si="214"/>
        <v>9</v>
      </c>
      <c r="BC193" s="2">
        <f t="shared" si="214"/>
        <v>0</v>
      </c>
      <c r="BD193" s="2">
        <f t="shared" si="214"/>
        <v>0</v>
      </c>
      <c r="BE193" s="2">
        <f t="shared" si="214"/>
        <v>9</v>
      </c>
      <c r="BF193" s="2">
        <f t="shared" si="214"/>
        <v>34</v>
      </c>
      <c r="BG193" s="2">
        <f t="shared" si="214"/>
        <v>0</v>
      </c>
      <c r="BH193" s="2">
        <f t="shared" si="214"/>
        <v>0</v>
      </c>
      <c r="BI193" s="2">
        <f t="shared" si="214"/>
        <v>0</v>
      </c>
      <c r="BJ193" s="2">
        <f t="shared" si="214"/>
        <v>0</v>
      </c>
      <c r="BK193" s="2">
        <f t="shared" si="214"/>
        <v>0</v>
      </c>
      <c r="BL193" s="2">
        <f t="shared" si="214"/>
        <v>0</v>
      </c>
      <c r="BM193" s="2">
        <f t="shared" si="214"/>
        <v>0</v>
      </c>
      <c r="BN193">
        <f ca="1">SUM(OFFSET($B193,-($B193-1),MATCH(BN$6,$7:$7,)-1,1,1):OFFSET($B193,0,MATCH(BN$6,$7:$7,)-1,1,1))</f>
        <v>3378</v>
      </c>
      <c r="BO193">
        <f ca="1">SUM(OFFSET($B193,-($B193-1),MATCH(BO$6,$7:$7,)-1,1,1):OFFSET($B193,0,MATCH(BO$6,$7:$7,)-1,1,1))</f>
        <v>9</v>
      </c>
      <c r="BP193">
        <f ca="1">SUM(OFFSET($B193,-($B193-1),MATCH(BP$6,$7:$7,)-1,1,1):OFFSET($B193,0,MATCH(BP$6,$7:$7,)-1,1,1))</f>
        <v>845</v>
      </c>
      <c r="BQ193">
        <f ca="1">SUM(OFFSET($B193,-($B193-1),MATCH(BQ$6,$7:$7,)-1,1,1):OFFSET($B193,0,MATCH(BQ$6,$7:$7,)-1,1,1))</f>
        <v>44</v>
      </c>
      <c r="BR193">
        <f ca="1">SUM(OFFSET($B193,-($B193-1),MATCH(BR$6,$7:$7,)-1,1,1):OFFSET($B193,0,MATCH(BR$6,$7:$7,)-1,1,1))</f>
        <v>0</v>
      </c>
      <c r="BS193">
        <f ca="1">SUM(OFFSET($B193,-($B193-1),MATCH(BS$6,$7:$7,)-1,1,1):OFFSET($B193,0,MATCH(BS$6,$7:$7,)-1,1,1))</f>
        <v>3</v>
      </c>
      <c r="BT193">
        <f ca="1">SUM(OFFSET($B193,-($B193-1),MATCH(BT$6,$7:$7,)-1,1,1):OFFSET($B193,0,MATCH(BT$6,$7:$7,)-1,1,1))</f>
        <v>0</v>
      </c>
      <c r="BU193">
        <f ca="1">SUM(OFFSET($B193,-($B193-1),MATCH(BU$6,$7:$7,)-1,1,1):OFFSET($B193,0,MATCH(BU$6,$7:$7,)-1,1,1))</f>
        <v>0</v>
      </c>
      <c r="BV193">
        <f ca="1">SUM(OFFSET($B193,-($B193-1),MATCH(BV$6,$7:$7,)-1,1,1):OFFSET($B193,0,MATCH(BV$6,$7:$7,)-1,1,1))</f>
        <v>0</v>
      </c>
      <c r="BW193">
        <f ca="1">SUM(OFFSET($B193,-($B193-1),MATCH(BW$6,$7:$7,)-1,1,1):OFFSET($B193,0,MATCH(BW$6,$7:$7,)-1,1,1))</f>
        <v>9</v>
      </c>
      <c r="BX193">
        <f ca="1">SUM(OFFSET($B193,-($B193-1),MATCH(BX$6,$7:$7,)-1,1,1):OFFSET($B193,0,MATCH(BX$6,$7:$7,)-1,1,1))</f>
        <v>0</v>
      </c>
      <c r="BY193">
        <f ca="1">SUM(OFFSET($B193,-($B193-1),MATCH(BY$6,$7:$7,)-1,1,1):OFFSET($B193,0,MATCH(BY$6,$7:$7,)-1,1,1))</f>
        <v>0</v>
      </c>
      <c r="BZ193">
        <f ca="1">SUM(OFFSET($B193,-($B193-1),MATCH(BZ$6,$7:$7,)-1,1,1):OFFSET($B193,0,MATCH(BZ$6,$7:$7,)-1,1,1))</f>
        <v>9</v>
      </c>
      <c r="CA193">
        <f ca="1">SUM(OFFSET($B193,-($B193-1),MATCH(CA$6,$7:$7,)-1,1,1):OFFSET($B193,0,MATCH(CA$6,$7:$7,)-1,1,1))</f>
        <v>3</v>
      </c>
      <c r="CB193">
        <f ca="1">SUM(OFFSET($B193,-($B193-1),MATCH(CB$6,$7:$7,)-1,1,1):OFFSET($B193,0,MATCH(CB$6,$7:$7,)-1,1,1))</f>
        <v>0</v>
      </c>
      <c r="CC193">
        <f ca="1">SUM(OFFSET($B193,-($B193-1),MATCH(CC$6,$7:$7,)-1,1,1):OFFSET($B193,0,MATCH(CC$6,$7:$7,)-1,1,1))</f>
        <v>0</v>
      </c>
      <c r="CD193">
        <f ca="1">SUM(OFFSET($B193,-($B193-1),MATCH(CD$6,$7:$7,)-1,1,1):OFFSET($B193,0,MATCH(CD$6,$7:$7,)-1,1,1))</f>
        <v>0</v>
      </c>
      <c r="CE193">
        <f ca="1">SUM(OFFSET($B193,-($B193-1),MATCH(CE$6,$7:$7,)-1,1,1):OFFSET($B193,0,MATCH(CE$6,$7:$7,)-1,1,1))</f>
        <v>0</v>
      </c>
      <c r="CF193">
        <f ca="1">SUM(OFFSET($B193,-($B193-1),MATCH(CF$6,$7:$7,)-1,1,1):OFFSET($B193,0,MATCH(CF$6,$7:$7,)-1,1,1))</f>
        <v>0</v>
      </c>
      <c r="CG193">
        <f ca="1">SUM(OFFSET($B193,-($B193-1),MATCH(CG$6,$7:$7,)-1,1,1):OFFSET($B193,0,MATCH(CG$6,$7:$7,)-1,1,1))</f>
        <v>0</v>
      </c>
      <c r="CH193">
        <f ca="1">SUM(OFFSET($B193,-($B193-1),MATCH(CH$6,$7:$7,)-1,1,1):OFFSET($B193,0,MATCH(CH$6,$7:$7,)-1,1,1))</f>
        <v>0</v>
      </c>
      <c r="CI193">
        <f ca="1">SUM(OFFSET($B193,-($B193-1),MATCH(CI$6,$7:$7,)-1,1,1):OFFSET($B193,0,MATCH(CI$6,$7:$7,)-1,1,1))</f>
        <v>9</v>
      </c>
      <c r="CJ193" s="41">
        <f>'[3]Tab L Summary'!$B112</f>
        <v>175</v>
      </c>
      <c r="CK193">
        <f>'[3]Tab L Summary'!$D112</f>
        <v>137</v>
      </c>
      <c r="CL193" s="41">
        <f>'[3]Tab L Summary'!$F112</f>
        <v>2793</v>
      </c>
      <c r="CM193">
        <f>'[3]Tab L Summary'!$H112</f>
        <v>0</v>
      </c>
      <c r="CN193" s="41">
        <f>'[3]Tab L Summary'!$J112</f>
        <v>182</v>
      </c>
      <c r="CO193" s="134">
        <f t="shared" ref="CO193:CS194" si="215">SUM(CJ182:CJ193)</f>
        <v>204</v>
      </c>
      <c r="CP193" s="2">
        <f t="shared" si="215"/>
        <v>137</v>
      </c>
      <c r="CQ193" s="2">
        <f t="shared" si="215"/>
        <v>2793</v>
      </c>
      <c r="CR193" s="2">
        <f t="shared" si="215"/>
        <v>0</v>
      </c>
      <c r="CS193" s="2">
        <f t="shared" si="215"/>
        <v>202</v>
      </c>
      <c r="CT193">
        <f ca="1">SUM(OFFSET($B193,-($B193-1),MATCH(CT$6,$7:$7,)-1,1,1):OFFSET($B193,0,MATCH(CT$6,$7:$7,)-1,1,1))</f>
        <v>137</v>
      </c>
      <c r="CU193">
        <f ca="1">SUM(OFFSET($B193,-($B193-1),MATCH(CU$6,$7:$7,)-1,1,1):OFFSET($B193,0,MATCH(CU$6,$7:$7,)-1,1,1))</f>
        <v>2793</v>
      </c>
      <c r="CV193">
        <f ca="1">SUM(OFFSET($B193,-($B193-1),MATCH(CV$6,$7:$7,)-1,1,1):OFFSET($B193,0,MATCH(CV$6,$7:$7,)-1,1,1))</f>
        <v>0</v>
      </c>
      <c r="CW193">
        <f ca="1">SUM(OFFSET($B193,-($B193-1),MATCH(CW$6,$7:$7,)-1,1,1):OFFSET($B193,0,MATCH(CW$6,$7:$7,)-1,1,1))</f>
        <v>182</v>
      </c>
      <c r="CX193">
        <f ca="1">SUM(OFFSET($B193,-($B193-1),MATCH(CX$6,$7:$7,)-1,1,1):OFFSET($B193,0,MATCH(CX$6,$7:$7,)-1,1,1))</f>
        <v>204</v>
      </c>
    </row>
    <row r="194" spans="2:102">
      <c r="B194" s="38">
        <v>2</v>
      </c>
      <c r="C194" s="37">
        <v>44317</v>
      </c>
      <c r="D194" s="153">
        <f>'[3]Data Summary'!$E69</f>
        <v>20037</v>
      </c>
      <c r="E194" s="154">
        <f>'[3]Data Summary'!$I69</f>
        <v>250</v>
      </c>
      <c r="F194" s="154">
        <f>'[3]Data Summary'!$M69</f>
        <v>42491</v>
      </c>
      <c r="G194" s="155">
        <f t="shared" si="212"/>
        <v>27169</v>
      </c>
      <c r="H194" s="155">
        <f t="shared" si="212"/>
        <v>352</v>
      </c>
      <c r="I194" s="155">
        <f t="shared" si="212"/>
        <v>60087</v>
      </c>
      <c r="J194" s="155">
        <f ca="1">SUM(OFFSET($B194,-($B194-1),MATCH(J$6,$7:$7,)-1,1,1):OFFSET($B194,0,MATCH(J$6,$7:$7,)-1,1,1))</f>
        <v>349</v>
      </c>
      <c r="K194" s="155">
        <f ca="1">SUM(OFFSET($B194,-($B194-1),MATCH(K$6,$7:$7,)-1,1,1):OFFSET($B194,0,MATCH(K$6,$7:$7,)-1,1,1))</f>
        <v>59563</v>
      </c>
      <c r="L194" s="155">
        <f ca="1">SUM(OFFSET($B194,-($B194-1),MATCH(L$6,$7:$7,)-1,1,1):OFFSET($B194,0,MATCH(L$6,$7:$7,)-1,1,1))</f>
        <v>34332</v>
      </c>
      <c r="M194" s="31">
        <f>'[3]Data Summary'!$C69</f>
        <v>398653</v>
      </c>
      <c r="N194" s="41">
        <f>'[3]Data Summary'!$G69</f>
        <v>5732</v>
      </c>
      <c r="O194" s="41">
        <f>'[3]Data Summary'!$K69</f>
        <v>494770</v>
      </c>
      <c r="P194">
        <f t="shared" si="213"/>
        <v>3722129</v>
      </c>
      <c r="Q194">
        <f t="shared" si="213"/>
        <v>60207</v>
      </c>
      <c r="R194">
        <f t="shared" si="213"/>
        <v>4829247</v>
      </c>
      <c r="S194">
        <f ca="1">SUM(OFFSET($B194,-($B194-1),MATCH(S$6,$7:$7,)-1,1,1):OFFSET($B194,0,MATCH(S$6,$7:$7,)-1,1,1))</f>
        <v>11764</v>
      </c>
      <c r="T194">
        <f ca="1">SUM(OFFSET($B194,-($B194-1),MATCH(T$6,$7:$7,)-1,1,1):OFFSET($B194,0,MATCH(T$6,$7:$7,)-1,1,1))</f>
        <v>987483</v>
      </c>
      <c r="U194">
        <f ca="1">SUM(OFFSET($B194,-($B194-1),MATCH(U$6,$7:$7,)-1,1,1):OFFSET($B194,0,MATCH(U$6,$7:$7,)-1,1,1))</f>
        <v>7095101</v>
      </c>
      <c r="V194" s="31">
        <f>'[3]Tab K Summary'!$B113</f>
        <v>5</v>
      </c>
      <c r="W194" s="41">
        <f>'[3]Tab K Summary'!$D113</f>
        <v>6772</v>
      </c>
      <c r="X194" s="41">
        <f>'[3]Tab K Summary'!$F113</f>
        <v>20</v>
      </c>
      <c r="Y194" s="41">
        <f>'[3]Tab K Summary'!$H113</f>
        <v>2952</v>
      </c>
      <c r="Z194" s="41">
        <f>'[3]Tab K Summary'!$J113</f>
        <v>36</v>
      </c>
      <c r="AA194" s="41">
        <f>'[3]Tab K Summary'!$L113</f>
        <v>1</v>
      </c>
      <c r="AB194" s="41">
        <f>'[3]Tab K Summary'!$N113</f>
        <v>5</v>
      </c>
      <c r="AC194" s="41">
        <f>'[3]Tab K Summary'!$P113</f>
        <v>0</v>
      </c>
      <c r="AD194" s="41">
        <f>'[3]Tab K Summary'!$R113</f>
        <v>0</v>
      </c>
      <c r="AE194" s="41">
        <f>'[3]Tab K Summary'!$T113</f>
        <v>0</v>
      </c>
      <c r="AF194" s="41">
        <f t="shared" si="201"/>
        <v>5</v>
      </c>
      <c r="AG194" s="41">
        <f>'[3]Tab K Summary'!$X113</f>
        <v>0</v>
      </c>
      <c r="AH194" s="41">
        <f>'[3]Tab K Summary'!$Z113</f>
        <v>0</v>
      </c>
      <c r="AI194" s="41">
        <f t="shared" si="202"/>
        <v>20</v>
      </c>
      <c r="AJ194" s="41">
        <f t="shared" si="203"/>
        <v>5</v>
      </c>
      <c r="AK194" s="41">
        <f>'[3]Tab K Summary'!$AF113</f>
        <v>0</v>
      </c>
      <c r="AL194" s="41">
        <f>'[3]Tab K Summary'!$AH113</f>
        <v>0</v>
      </c>
      <c r="AM194" s="41">
        <f>'[3]Tab K Summary'!$AJ113</f>
        <v>0</v>
      </c>
      <c r="AN194" s="41">
        <f>'[3]Tab K Summary'!$AL113</f>
        <v>0</v>
      </c>
      <c r="AO194" s="41">
        <f>'[3]Tab K Summary'!$AN113</f>
        <v>0</v>
      </c>
      <c r="AP194" s="41">
        <f>'[3]Tab K Summary'!$AP113</f>
        <v>0</v>
      </c>
      <c r="AQ194" s="41">
        <f>'[3]Tab K Summary'!$AR113</f>
        <v>0</v>
      </c>
      <c r="AR194" s="2">
        <f t="shared" ref="AR194:BM194" si="216">SUM(V183:V194)</f>
        <v>14</v>
      </c>
      <c r="AS194" s="2">
        <f t="shared" si="216"/>
        <v>10168</v>
      </c>
      <c r="AT194" s="2">
        <f t="shared" si="216"/>
        <v>29</v>
      </c>
      <c r="AU194" s="2">
        <f t="shared" si="216"/>
        <v>3797</v>
      </c>
      <c r="AV194" s="2">
        <f t="shared" si="216"/>
        <v>80</v>
      </c>
      <c r="AW194" s="2">
        <f t="shared" si="216"/>
        <v>1</v>
      </c>
      <c r="AX194" s="2">
        <f t="shared" si="216"/>
        <v>8</v>
      </c>
      <c r="AY194" s="2">
        <f t="shared" si="216"/>
        <v>0</v>
      </c>
      <c r="AZ194" s="2">
        <f t="shared" si="216"/>
        <v>0</v>
      </c>
      <c r="BA194" s="2">
        <f t="shared" si="216"/>
        <v>0</v>
      </c>
      <c r="BB194" s="2">
        <f t="shared" si="216"/>
        <v>14</v>
      </c>
      <c r="BC194" s="2">
        <f t="shared" si="216"/>
        <v>0</v>
      </c>
      <c r="BD194" s="2">
        <f t="shared" si="216"/>
        <v>0</v>
      </c>
      <c r="BE194" s="2">
        <f t="shared" si="216"/>
        <v>29</v>
      </c>
      <c r="BF194" s="2">
        <f t="shared" si="216"/>
        <v>8</v>
      </c>
      <c r="BG194" s="2">
        <f t="shared" si="216"/>
        <v>0</v>
      </c>
      <c r="BH194" s="2">
        <f t="shared" si="216"/>
        <v>0</v>
      </c>
      <c r="BI194" s="2">
        <f t="shared" si="216"/>
        <v>0</v>
      </c>
      <c r="BJ194" s="2">
        <f t="shared" si="216"/>
        <v>0</v>
      </c>
      <c r="BK194" s="2">
        <f t="shared" si="216"/>
        <v>0</v>
      </c>
      <c r="BL194" s="2">
        <f t="shared" si="216"/>
        <v>0</v>
      </c>
      <c r="BM194" s="2">
        <f t="shared" si="216"/>
        <v>0</v>
      </c>
      <c r="BN194">
        <f ca="1">SUM(OFFSET($B194,-($B194-1),MATCH(BN$6,$7:$7,)-1,1,1):OFFSET($B194,0,MATCH(BN$6,$7:$7,)-1,1,1))</f>
        <v>10150</v>
      </c>
      <c r="BO194">
        <f ca="1">SUM(OFFSET($B194,-($B194-1),MATCH(BO$6,$7:$7,)-1,1,1):OFFSET($B194,0,MATCH(BO$6,$7:$7,)-1,1,1))</f>
        <v>29</v>
      </c>
      <c r="BP194">
        <f ca="1">SUM(OFFSET($B194,-($B194-1),MATCH(BP$6,$7:$7,)-1,1,1):OFFSET($B194,0,MATCH(BP$6,$7:$7,)-1,1,1))</f>
        <v>3797</v>
      </c>
      <c r="BQ194">
        <f ca="1">SUM(OFFSET($B194,-($B194-1),MATCH(BQ$6,$7:$7,)-1,1,1):OFFSET($B194,0,MATCH(BQ$6,$7:$7,)-1,1,1))</f>
        <v>80</v>
      </c>
      <c r="BR194">
        <f ca="1">SUM(OFFSET($B194,-($B194-1),MATCH(BR$6,$7:$7,)-1,1,1):OFFSET($B194,0,MATCH(BR$6,$7:$7,)-1,1,1))</f>
        <v>1</v>
      </c>
      <c r="BS194">
        <f ca="1">SUM(OFFSET($B194,-($B194-1),MATCH(BS$6,$7:$7,)-1,1,1):OFFSET($B194,0,MATCH(BS$6,$7:$7,)-1,1,1))</f>
        <v>8</v>
      </c>
      <c r="BT194">
        <f ca="1">SUM(OFFSET($B194,-($B194-1),MATCH(BT$6,$7:$7,)-1,1,1):OFFSET($B194,0,MATCH(BT$6,$7:$7,)-1,1,1))</f>
        <v>0</v>
      </c>
      <c r="BU194">
        <f ca="1">SUM(OFFSET($B194,-($B194-1),MATCH(BU$6,$7:$7,)-1,1,1):OFFSET($B194,0,MATCH(BU$6,$7:$7,)-1,1,1))</f>
        <v>0</v>
      </c>
      <c r="BV194">
        <f ca="1">SUM(OFFSET($B194,-($B194-1),MATCH(BV$6,$7:$7,)-1,1,1):OFFSET($B194,0,MATCH(BV$6,$7:$7,)-1,1,1))</f>
        <v>0</v>
      </c>
      <c r="BW194">
        <f ca="1">SUM(OFFSET($B194,-($B194-1),MATCH(BW$6,$7:$7,)-1,1,1):OFFSET($B194,0,MATCH(BW$6,$7:$7,)-1,1,1))</f>
        <v>14</v>
      </c>
      <c r="BX194">
        <f ca="1">SUM(OFFSET($B194,-($B194-1),MATCH(BX$6,$7:$7,)-1,1,1):OFFSET($B194,0,MATCH(BX$6,$7:$7,)-1,1,1))</f>
        <v>0</v>
      </c>
      <c r="BY194">
        <f ca="1">SUM(OFFSET($B194,-($B194-1),MATCH(BY$6,$7:$7,)-1,1,1):OFFSET($B194,0,MATCH(BY$6,$7:$7,)-1,1,1))</f>
        <v>0</v>
      </c>
      <c r="BZ194">
        <f ca="1">SUM(OFFSET($B194,-($B194-1),MATCH(BZ$6,$7:$7,)-1,1,1):OFFSET($B194,0,MATCH(BZ$6,$7:$7,)-1,1,1))</f>
        <v>29</v>
      </c>
      <c r="CA194">
        <f ca="1">SUM(OFFSET($B194,-($B194-1),MATCH(CA$6,$7:$7,)-1,1,1):OFFSET($B194,0,MATCH(CA$6,$7:$7,)-1,1,1))</f>
        <v>8</v>
      </c>
      <c r="CB194">
        <f ca="1">SUM(OFFSET($B194,-($B194-1),MATCH(CB$6,$7:$7,)-1,1,1):OFFSET($B194,0,MATCH(CB$6,$7:$7,)-1,1,1))</f>
        <v>0</v>
      </c>
      <c r="CC194">
        <f ca="1">SUM(OFFSET($B194,-($B194-1),MATCH(CC$6,$7:$7,)-1,1,1):OFFSET($B194,0,MATCH(CC$6,$7:$7,)-1,1,1))</f>
        <v>0</v>
      </c>
      <c r="CD194">
        <f ca="1">SUM(OFFSET($B194,-($B194-1),MATCH(CD$6,$7:$7,)-1,1,1):OFFSET($B194,0,MATCH(CD$6,$7:$7,)-1,1,1))</f>
        <v>0</v>
      </c>
      <c r="CE194">
        <f ca="1">SUM(OFFSET($B194,-($B194-1),MATCH(CE$6,$7:$7,)-1,1,1):OFFSET($B194,0,MATCH(CE$6,$7:$7,)-1,1,1))</f>
        <v>0</v>
      </c>
      <c r="CF194">
        <f ca="1">SUM(OFFSET($B194,-($B194-1),MATCH(CF$6,$7:$7,)-1,1,1):OFFSET($B194,0,MATCH(CF$6,$7:$7,)-1,1,1))</f>
        <v>0</v>
      </c>
      <c r="CG194">
        <f ca="1">SUM(OFFSET($B194,-($B194-1),MATCH(CG$6,$7:$7,)-1,1,1):OFFSET($B194,0,MATCH(CG$6,$7:$7,)-1,1,1))</f>
        <v>0</v>
      </c>
      <c r="CH194">
        <f ca="1">SUM(OFFSET($B194,-($B194-1),MATCH(CH$6,$7:$7,)-1,1,1):OFFSET($B194,0,MATCH(CH$6,$7:$7,)-1,1,1))</f>
        <v>0</v>
      </c>
      <c r="CI194">
        <f ca="1">SUM(OFFSET($B194,-($B194-1),MATCH(CI$6,$7:$7,)-1,1,1):OFFSET($B194,0,MATCH(CI$6,$7:$7,)-1,1,1))</f>
        <v>23</v>
      </c>
      <c r="CJ194" s="41">
        <f>'[3]Tab L Summary'!$B113</f>
        <v>977</v>
      </c>
      <c r="CK194">
        <f>'[3]Tab L Summary'!$D113</f>
        <v>422</v>
      </c>
      <c r="CL194" s="41">
        <f>'[3]Tab L Summary'!$F113</f>
        <v>4818</v>
      </c>
      <c r="CM194">
        <f>'[3]Tab L Summary'!$H113</f>
        <v>0</v>
      </c>
      <c r="CN194" s="41">
        <f>'[3]Tab L Summary'!$J113</f>
        <v>450</v>
      </c>
      <c r="CO194" s="134">
        <f t="shared" si="215"/>
        <v>1152</v>
      </c>
      <c r="CP194" s="2">
        <f t="shared" si="215"/>
        <v>559</v>
      </c>
      <c r="CQ194" s="2">
        <f t="shared" si="215"/>
        <v>7611</v>
      </c>
      <c r="CR194" s="2">
        <f t="shared" si="215"/>
        <v>0</v>
      </c>
      <c r="CS194" s="2">
        <f t="shared" si="215"/>
        <v>650</v>
      </c>
      <c r="CT194">
        <f ca="1">SUM(OFFSET($B194,-($B194-1),MATCH(CT$6,$7:$7,)-1,1,1):OFFSET($B194,0,MATCH(CT$6,$7:$7,)-1,1,1))</f>
        <v>559</v>
      </c>
      <c r="CU194">
        <f ca="1">SUM(OFFSET($B194,-($B194-1),MATCH(CU$6,$7:$7,)-1,1,1):OFFSET($B194,0,MATCH(CU$6,$7:$7,)-1,1,1))</f>
        <v>7611</v>
      </c>
      <c r="CV194">
        <f ca="1">SUM(OFFSET($B194,-($B194-1),MATCH(CV$6,$7:$7,)-1,1,1):OFFSET($B194,0,MATCH(CV$6,$7:$7,)-1,1,1))</f>
        <v>0</v>
      </c>
      <c r="CW194">
        <f ca="1">SUM(OFFSET($B194,-($B194-1),MATCH(CW$6,$7:$7,)-1,1,1):OFFSET($B194,0,MATCH(CW$6,$7:$7,)-1,1,1))</f>
        <v>632</v>
      </c>
      <c r="CX194">
        <f ca="1">SUM(OFFSET($B194,-($B194-1),MATCH(CX$6,$7:$7,)-1,1,1):OFFSET($B194,0,MATCH(CX$6,$7:$7,)-1,1,1))</f>
        <v>1356</v>
      </c>
    </row>
    <row r="195" spans="2:102">
      <c r="B195" s="38">
        <v>3</v>
      </c>
      <c r="C195" s="37">
        <v>44348</v>
      </c>
      <c r="D195" s="153">
        <f>'[3]Data Summary'!$E70</f>
        <v>14799</v>
      </c>
      <c r="E195" s="154">
        <f>'[3]Data Summary'!$I70</f>
        <v>160</v>
      </c>
      <c r="F195" s="154">
        <f>'[3]Data Summary'!$M70</f>
        <v>27399</v>
      </c>
      <c r="G195" s="155">
        <f t="shared" ref="G195:I196" si="217">SUM(D184:D195)</f>
        <v>41944</v>
      </c>
      <c r="H195" s="155">
        <f t="shared" si="217"/>
        <v>511</v>
      </c>
      <c r="I195" s="155">
        <f t="shared" si="217"/>
        <v>87310</v>
      </c>
      <c r="J195" s="155">
        <f ca="1">SUM(OFFSET($B195,-($B195-1),MATCH(J$6,$7:$7,)-1,1,1):OFFSET($B195,0,MATCH(J$6,$7:$7,)-1,1,1))</f>
        <v>509</v>
      </c>
      <c r="K195" s="155">
        <f ca="1">SUM(OFFSET($B195,-($B195-1),MATCH(K$6,$7:$7,)-1,1,1):OFFSET($B195,0,MATCH(K$6,$7:$7,)-1,1,1))</f>
        <v>86962</v>
      </c>
      <c r="L195" s="155">
        <f ca="1">SUM(OFFSET($B195,-($B195-1),MATCH(L$6,$7:$7,)-1,1,1):OFFSET($B195,0,MATCH(L$6,$7:$7,)-1,1,1))</f>
        <v>76276</v>
      </c>
      <c r="M195" s="31">
        <f>'[3]Data Summary'!$C70</f>
        <v>363442</v>
      </c>
      <c r="N195" s="41">
        <f>'[3]Data Summary'!$G70</f>
        <v>5481</v>
      </c>
      <c r="O195" s="41">
        <f>'[3]Data Summary'!$K70</f>
        <v>477842</v>
      </c>
      <c r="P195">
        <f t="shared" ref="P195:R196" si="218">SUM(M184:M195)</f>
        <v>3935832</v>
      </c>
      <c r="Q195">
        <f t="shared" si="218"/>
        <v>62750</v>
      </c>
      <c r="R195">
        <f t="shared" si="218"/>
        <v>5090356</v>
      </c>
      <c r="S195">
        <f ca="1">SUM(OFFSET($B195,-($B195-1),MATCH(S$6,$7:$7,)-1,1,1):OFFSET($B195,0,MATCH(S$6,$7:$7,)-1,1,1))</f>
        <v>17245</v>
      </c>
      <c r="T195">
        <f ca="1">SUM(OFFSET($B195,-($B195-1),MATCH(T$6,$7:$7,)-1,1,1):OFFSET($B195,0,MATCH(T$6,$7:$7,)-1,1,1))</f>
        <v>1465325</v>
      </c>
      <c r="U195">
        <f ca="1">SUM(OFFSET($B195,-($B195-1),MATCH(U$6,$7:$7,)-1,1,1):OFFSET($B195,0,MATCH(U$6,$7:$7,)-1,1,1))</f>
        <v>11030933</v>
      </c>
      <c r="V195" s="31">
        <f>'[3]Tab K Summary'!$B114</f>
        <v>10</v>
      </c>
      <c r="W195" s="41">
        <f>'[3]Tab K Summary'!$D114</f>
        <v>4918</v>
      </c>
      <c r="X195" s="41">
        <f>'[3]Tab K Summary'!$F114</f>
        <v>14</v>
      </c>
      <c r="Y195" s="41">
        <f>'[3]Tab K Summary'!$H114</f>
        <v>2346</v>
      </c>
      <c r="Z195" s="41">
        <f>'[3]Tab K Summary'!$J114</f>
        <v>31</v>
      </c>
      <c r="AA195" s="41">
        <f>'[3]Tab K Summary'!$L114</f>
        <v>1</v>
      </c>
      <c r="AB195" s="41">
        <f>'[3]Tab K Summary'!$N114</f>
        <v>9</v>
      </c>
      <c r="AC195" s="41">
        <f>'[3]Tab K Summary'!$P114</f>
        <v>0</v>
      </c>
      <c r="AD195" s="41">
        <f>'[3]Tab K Summary'!$R114</f>
        <v>0</v>
      </c>
      <c r="AE195" s="41">
        <f>'[3]Tab K Summary'!$T114</f>
        <v>0</v>
      </c>
      <c r="AF195" s="41">
        <f t="shared" ref="AF195:AF200" si="219">V195</f>
        <v>10</v>
      </c>
      <c r="AG195" s="41">
        <f>'[3]Tab K Summary'!$X114</f>
        <v>0</v>
      </c>
      <c r="AH195" s="41">
        <f>'[3]Tab K Summary'!$Z114</f>
        <v>0</v>
      </c>
      <c r="AI195" s="41">
        <f t="shared" ref="AI195:AI200" si="220">X195</f>
        <v>14</v>
      </c>
      <c r="AJ195" s="41">
        <f t="shared" ref="AJ195:AJ200" si="221">AB195</f>
        <v>9</v>
      </c>
      <c r="AK195" s="41">
        <f>'[3]Tab K Summary'!$AF114</f>
        <v>0</v>
      </c>
      <c r="AL195" s="41">
        <f>'[3]Tab K Summary'!$AH114</f>
        <v>0</v>
      </c>
      <c r="AM195" s="41">
        <f>'[3]Tab K Summary'!$AJ114</f>
        <v>0</v>
      </c>
      <c r="AN195" s="41">
        <f>'[3]Tab K Summary'!$AL114</f>
        <v>0</v>
      </c>
      <c r="AO195" s="41">
        <f>'[3]Tab K Summary'!$AN114</f>
        <v>0</v>
      </c>
      <c r="AP195" s="41">
        <f>'[3]Tab K Summary'!$AP114</f>
        <v>0</v>
      </c>
      <c r="AQ195" s="41">
        <f>'[3]Tab K Summary'!$AR114</f>
        <v>0</v>
      </c>
      <c r="AR195" s="2">
        <f t="shared" ref="AR195:BA196" si="222">SUM(V184:V195)</f>
        <v>24</v>
      </c>
      <c r="AS195" s="2">
        <f t="shared" si="222"/>
        <v>15086</v>
      </c>
      <c r="AT195" s="2">
        <f t="shared" si="222"/>
        <v>43</v>
      </c>
      <c r="AU195" s="2">
        <f t="shared" si="222"/>
        <v>6143</v>
      </c>
      <c r="AV195" s="2">
        <f t="shared" si="222"/>
        <v>111</v>
      </c>
      <c r="AW195" s="2">
        <f t="shared" si="222"/>
        <v>2</v>
      </c>
      <c r="AX195" s="2">
        <f t="shared" si="222"/>
        <v>17</v>
      </c>
      <c r="AY195" s="2">
        <f t="shared" si="222"/>
        <v>0</v>
      </c>
      <c r="AZ195" s="2">
        <f t="shared" si="222"/>
        <v>0</v>
      </c>
      <c r="BA195" s="2">
        <f t="shared" si="222"/>
        <v>0</v>
      </c>
      <c r="BB195" s="2">
        <f t="shared" ref="BB195:BK196" si="223">SUM(AF184:AF195)</f>
        <v>24</v>
      </c>
      <c r="BC195" s="2">
        <f t="shared" si="223"/>
        <v>0</v>
      </c>
      <c r="BD195" s="2">
        <f t="shared" si="223"/>
        <v>0</v>
      </c>
      <c r="BE195" s="2">
        <f t="shared" si="223"/>
        <v>43</v>
      </c>
      <c r="BF195" s="2">
        <f t="shared" si="223"/>
        <v>17</v>
      </c>
      <c r="BG195" s="2">
        <f t="shared" si="223"/>
        <v>0</v>
      </c>
      <c r="BH195" s="2">
        <f t="shared" si="223"/>
        <v>0</v>
      </c>
      <c r="BI195" s="2">
        <f t="shared" si="223"/>
        <v>0</v>
      </c>
      <c r="BJ195" s="2">
        <f t="shared" si="223"/>
        <v>0</v>
      </c>
      <c r="BK195" s="2">
        <f t="shared" si="223"/>
        <v>0</v>
      </c>
      <c r="BL195" s="2">
        <f t="shared" ref="BL195:BM197" si="224">SUM(AP184:AP195)</f>
        <v>0</v>
      </c>
      <c r="BM195" s="2">
        <f t="shared" si="224"/>
        <v>0</v>
      </c>
      <c r="BN195">
        <f ca="1">SUM(OFFSET($B195,-($B195-1),MATCH(BN$6,$7:$7,)-1,1,1):OFFSET($B195,0,MATCH(BN$6,$7:$7,)-1,1,1))</f>
        <v>15068</v>
      </c>
      <c r="BO195">
        <f ca="1">SUM(OFFSET($B195,-($B195-1),MATCH(BO$6,$7:$7,)-1,1,1):OFFSET($B195,0,MATCH(BO$6,$7:$7,)-1,1,1))</f>
        <v>43</v>
      </c>
      <c r="BP195">
        <f ca="1">SUM(OFFSET($B195,-($B195-1),MATCH(BP$6,$7:$7,)-1,1,1):OFFSET($B195,0,MATCH(BP$6,$7:$7,)-1,1,1))</f>
        <v>6143</v>
      </c>
      <c r="BQ195">
        <f ca="1">SUM(OFFSET($B195,-($B195-1),MATCH(BQ$6,$7:$7,)-1,1,1):OFFSET($B195,0,MATCH(BQ$6,$7:$7,)-1,1,1))</f>
        <v>111</v>
      </c>
      <c r="BR195">
        <f ca="1">SUM(OFFSET($B195,-($B195-1),MATCH(BR$6,$7:$7,)-1,1,1):OFFSET($B195,0,MATCH(BR$6,$7:$7,)-1,1,1))</f>
        <v>2</v>
      </c>
      <c r="BS195">
        <f ca="1">SUM(OFFSET($B195,-($B195-1),MATCH(BS$6,$7:$7,)-1,1,1):OFFSET($B195,0,MATCH(BS$6,$7:$7,)-1,1,1))</f>
        <v>17</v>
      </c>
      <c r="BT195">
        <f ca="1">SUM(OFFSET($B195,-($B195-1),MATCH(BT$6,$7:$7,)-1,1,1):OFFSET($B195,0,MATCH(BT$6,$7:$7,)-1,1,1))</f>
        <v>0</v>
      </c>
      <c r="BU195">
        <f ca="1">SUM(OFFSET($B195,-($B195-1),MATCH(BU$6,$7:$7,)-1,1,1):OFFSET($B195,0,MATCH(BU$6,$7:$7,)-1,1,1))</f>
        <v>0</v>
      </c>
      <c r="BV195">
        <f ca="1">SUM(OFFSET($B195,-($B195-1),MATCH(BV$6,$7:$7,)-1,1,1):OFFSET($B195,0,MATCH(BV$6,$7:$7,)-1,1,1))</f>
        <v>0</v>
      </c>
      <c r="BW195">
        <f ca="1">SUM(OFFSET($B195,-($B195-1),MATCH(BW$6,$7:$7,)-1,1,1):OFFSET($B195,0,MATCH(BW$6,$7:$7,)-1,1,1))</f>
        <v>24</v>
      </c>
      <c r="BX195">
        <f ca="1">SUM(OFFSET($B195,-($B195-1),MATCH(BX$6,$7:$7,)-1,1,1):OFFSET($B195,0,MATCH(BX$6,$7:$7,)-1,1,1))</f>
        <v>0</v>
      </c>
      <c r="BY195">
        <f ca="1">SUM(OFFSET($B195,-($B195-1),MATCH(BY$6,$7:$7,)-1,1,1):OFFSET($B195,0,MATCH(BY$6,$7:$7,)-1,1,1))</f>
        <v>0</v>
      </c>
      <c r="BZ195">
        <f ca="1">SUM(OFFSET($B195,-($B195-1),MATCH(BZ$6,$7:$7,)-1,1,1):OFFSET($B195,0,MATCH(BZ$6,$7:$7,)-1,1,1))</f>
        <v>43</v>
      </c>
      <c r="CA195">
        <f ca="1">SUM(OFFSET($B195,-($B195-1),MATCH(CA$6,$7:$7,)-1,1,1):OFFSET($B195,0,MATCH(CA$6,$7:$7,)-1,1,1))</f>
        <v>17</v>
      </c>
      <c r="CB195">
        <f ca="1">SUM(OFFSET($B195,-($B195-1),MATCH(CB$6,$7:$7,)-1,1,1):OFFSET($B195,0,MATCH(CB$6,$7:$7,)-1,1,1))</f>
        <v>0</v>
      </c>
      <c r="CC195">
        <f ca="1">SUM(OFFSET($B195,-($B195-1),MATCH(CC$6,$7:$7,)-1,1,1):OFFSET($B195,0,MATCH(CC$6,$7:$7,)-1,1,1))</f>
        <v>0</v>
      </c>
      <c r="CD195">
        <f ca="1">SUM(OFFSET($B195,-($B195-1),MATCH(CD$6,$7:$7,)-1,1,1):OFFSET($B195,0,MATCH(CD$6,$7:$7,)-1,1,1))</f>
        <v>0</v>
      </c>
      <c r="CE195">
        <f ca="1">SUM(OFFSET($B195,-($B195-1),MATCH(CE$6,$7:$7,)-1,1,1):OFFSET($B195,0,MATCH(CE$6,$7:$7,)-1,1,1))</f>
        <v>0</v>
      </c>
      <c r="CF195">
        <f ca="1">SUM(OFFSET($B195,-($B195-1),MATCH(CF$6,$7:$7,)-1,1,1):OFFSET($B195,0,MATCH(CF$6,$7:$7,)-1,1,1))</f>
        <v>0</v>
      </c>
      <c r="CG195">
        <f ca="1">SUM(OFFSET($B195,-($B195-1),MATCH(CG$6,$7:$7,)-1,1,1):OFFSET($B195,0,MATCH(CG$6,$7:$7,)-1,1,1))</f>
        <v>0</v>
      </c>
      <c r="CH195">
        <f ca="1">SUM(OFFSET($B195,-($B195-1),MATCH(CH$6,$7:$7,)-1,1,1):OFFSET($B195,0,MATCH(CH$6,$7:$7,)-1,1,1))</f>
        <v>0</v>
      </c>
      <c r="CI195">
        <f ca="1">SUM(OFFSET($B195,-($B195-1),MATCH(CI$6,$7:$7,)-1,1,1):OFFSET($B195,0,MATCH(CI$6,$7:$7,)-1,1,1))</f>
        <v>47</v>
      </c>
      <c r="CJ195" s="41">
        <f>'[3]Tab L Summary'!$B114</f>
        <v>517</v>
      </c>
      <c r="CK195">
        <f>'[3]Tab L Summary'!$D114</f>
        <v>428</v>
      </c>
      <c r="CL195" s="41">
        <f>'[3]Tab L Summary'!$F114</f>
        <v>3603</v>
      </c>
      <c r="CM195">
        <f>'[3]Tab L Summary'!$H114</f>
        <v>0</v>
      </c>
      <c r="CN195" s="41">
        <f>'[3]Tab L Summary'!$J114</f>
        <v>330</v>
      </c>
      <c r="CO195" s="134">
        <f t="shared" ref="CO195:CS196" si="225">SUM(CJ184:CJ195)</f>
        <v>1669</v>
      </c>
      <c r="CP195" s="2">
        <f t="shared" si="225"/>
        <v>987</v>
      </c>
      <c r="CQ195" s="2">
        <f t="shared" si="225"/>
        <v>11214</v>
      </c>
      <c r="CR195" s="2">
        <f t="shared" si="225"/>
        <v>0</v>
      </c>
      <c r="CS195" s="2">
        <f t="shared" si="225"/>
        <v>980</v>
      </c>
      <c r="CT195">
        <f ca="1">SUM(OFFSET($B195,-($B195-1),MATCH(CT$6,$7:$7,)-1,1,1):OFFSET($B195,0,MATCH(CT$6,$7:$7,)-1,1,1))</f>
        <v>987</v>
      </c>
      <c r="CU195">
        <f ca="1">SUM(OFFSET($B195,-($B195-1),MATCH(CU$6,$7:$7,)-1,1,1):OFFSET($B195,0,MATCH(CU$6,$7:$7,)-1,1,1))</f>
        <v>11214</v>
      </c>
      <c r="CV195">
        <f ca="1">SUM(OFFSET($B195,-($B195-1),MATCH(CV$6,$7:$7,)-1,1,1):OFFSET($B195,0,MATCH(CV$6,$7:$7,)-1,1,1))</f>
        <v>0</v>
      </c>
      <c r="CW195">
        <f ca="1">SUM(OFFSET($B195,-($B195-1),MATCH(CW$6,$7:$7,)-1,1,1):OFFSET($B195,0,MATCH(CW$6,$7:$7,)-1,1,1))</f>
        <v>962</v>
      </c>
      <c r="CX195">
        <f ca="1">SUM(OFFSET($B195,-($B195-1),MATCH(CX$6,$7:$7,)-1,1,1):OFFSET($B195,0,MATCH(CX$6,$7:$7,)-1,1,1))</f>
        <v>3025</v>
      </c>
    </row>
    <row r="196" spans="2:102">
      <c r="B196" s="38">
        <v>4</v>
      </c>
      <c r="C196" s="37">
        <v>44378</v>
      </c>
      <c r="D196" s="153">
        <f>'[3]Data Summary'!$E71</f>
        <v>6512</v>
      </c>
      <c r="E196" s="154">
        <f>'[3]Data Summary'!$I71</f>
        <v>79</v>
      </c>
      <c r="F196" s="154">
        <f>'[3]Data Summary'!$M71</f>
        <v>13353</v>
      </c>
      <c r="G196" s="155">
        <f t="shared" si="217"/>
        <v>48456</v>
      </c>
      <c r="H196" s="155">
        <f t="shared" si="217"/>
        <v>590</v>
      </c>
      <c r="I196" s="155">
        <f t="shared" si="217"/>
        <v>100663</v>
      </c>
      <c r="J196" s="155">
        <f ca="1">SUM(OFFSET($B196,-($B196-1),MATCH(J$6,$7:$7,)-1,1,1):OFFSET($B196,0,MATCH(J$6,$7:$7,)-1,1,1))</f>
        <v>588</v>
      </c>
      <c r="K196" s="155">
        <f ca="1">SUM(OFFSET($B196,-($B196-1),MATCH(K$6,$7:$7,)-1,1,1):OFFSET($B196,0,MATCH(K$6,$7:$7,)-1,1,1))</f>
        <v>100315</v>
      </c>
      <c r="L196" s="155">
        <f ca="1">SUM(OFFSET($B196,-($B196-1),MATCH(L$6,$7:$7,)-1,1,1):OFFSET($B196,0,MATCH(L$6,$7:$7,)-1,1,1))</f>
        <v>124732</v>
      </c>
      <c r="M196" s="31">
        <f>'[3]Data Summary'!$C71</f>
        <v>423877</v>
      </c>
      <c r="N196" s="41">
        <f>'[3]Data Summary'!$G71</f>
        <v>6185</v>
      </c>
      <c r="O196" s="41">
        <f>'[3]Data Summary'!$K71</f>
        <v>527826</v>
      </c>
      <c r="P196">
        <f t="shared" si="218"/>
        <v>4055014</v>
      </c>
      <c r="Q196">
        <f t="shared" si="218"/>
        <v>64624</v>
      </c>
      <c r="R196">
        <f t="shared" si="218"/>
        <v>5260311</v>
      </c>
      <c r="S196">
        <f ca="1">SUM(OFFSET($B196,-($B196-1),MATCH(S$6,$7:$7,)-1,1,1):OFFSET($B196,0,MATCH(S$6,$7:$7,)-1,1,1))</f>
        <v>23430</v>
      </c>
      <c r="T196">
        <f ca="1">SUM(OFFSET($B196,-($B196-1),MATCH(T$6,$7:$7,)-1,1,1):OFFSET($B196,0,MATCH(T$6,$7:$7,)-1,1,1))</f>
        <v>1993151</v>
      </c>
      <c r="U196">
        <f ca="1">SUM(OFFSET($B196,-($B196-1),MATCH(U$6,$7:$7,)-1,1,1):OFFSET($B196,0,MATCH(U$6,$7:$7,)-1,1,1))</f>
        <v>15085947</v>
      </c>
      <c r="V196" s="31">
        <f>'[3]Tab K Summary'!$B115</f>
        <v>5</v>
      </c>
      <c r="W196" s="41">
        <f>'[3]Tab K Summary'!$D115</f>
        <v>2054</v>
      </c>
      <c r="X196" s="41">
        <f>'[3]Tab K Summary'!$F115</f>
        <v>3</v>
      </c>
      <c r="Y196" s="41">
        <f>'[3]Tab K Summary'!$H115</f>
        <v>1675</v>
      </c>
      <c r="Z196" s="41">
        <f>'[3]Tab K Summary'!$J115</f>
        <v>18</v>
      </c>
      <c r="AA196" s="41">
        <f>'[3]Tab K Summary'!$L115</f>
        <v>5</v>
      </c>
      <c r="AB196" s="41">
        <f>'[3]Tab K Summary'!$N115</f>
        <v>3</v>
      </c>
      <c r="AC196" s="41">
        <f>'[3]Tab K Summary'!$P115</f>
        <v>0</v>
      </c>
      <c r="AD196" s="41">
        <f>'[3]Tab K Summary'!$R115</f>
        <v>0</v>
      </c>
      <c r="AE196" s="41">
        <f>'[3]Tab K Summary'!$T115</f>
        <v>0</v>
      </c>
      <c r="AF196" s="41">
        <f t="shared" si="219"/>
        <v>5</v>
      </c>
      <c r="AG196" s="41">
        <f>'[3]Tab K Summary'!$X115</f>
        <v>0</v>
      </c>
      <c r="AH196" s="41">
        <f>'[3]Tab K Summary'!$Z115</f>
        <v>0</v>
      </c>
      <c r="AI196" s="41">
        <f t="shared" si="220"/>
        <v>3</v>
      </c>
      <c r="AJ196" s="41">
        <f t="shared" si="221"/>
        <v>3</v>
      </c>
      <c r="AK196" s="41">
        <f>'[3]Tab K Summary'!$AF115</f>
        <v>0</v>
      </c>
      <c r="AL196" s="41">
        <f>'[3]Tab K Summary'!$AH115</f>
        <v>0</v>
      </c>
      <c r="AM196" s="41">
        <f>'[3]Tab K Summary'!$AJ115</f>
        <v>0</v>
      </c>
      <c r="AN196" s="41">
        <f>'[3]Tab K Summary'!$AL115</f>
        <v>0</v>
      </c>
      <c r="AO196" s="41">
        <f>'[3]Tab K Summary'!$AN115</f>
        <v>0</v>
      </c>
      <c r="AP196" s="41">
        <f>'[3]Tab K Summary'!$AP115</f>
        <v>0</v>
      </c>
      <c r="AQ196" s="41">
        <f>'[3]Tab K Summary'!$AR115</f>
        <v>0</v>
      </c>
      <c r="AR196" s="2">
        <f t="shared" si="222"/>
        <v>29</v>
      </c>
      <c r="AS196" s="2">
        <f t="shared" si="222"/>
        <v>17140</v>
      </c>
      <c r="AT196" s="2">
        <f t="shared" si="222"/>
        <v>46</v>
      </c>
      <c r="AU196" s="2">
        <f t="shared" si="222"/>
        <v>7818</v>
      </c>
      <c r="AV196" s="2">
        <f t="shared" si="222"/>
        <v>129</v>
      </c>
      <c r="AW196" s="2">
        <f t="shared" si="222"/>
        <v>7</v>
      </c>
      <c r="AX196" s="2">
        <f t="shared" si="222"/>
        <v>20</v>
      </c>
      <c r="AY196" s="2">
        <f t="shared" si="222"/>
        <v>0</v>
      </c>
      <c r="AZ196" s="2">
        <f t="shared" si="222"/>
        <v>0</v>
      </c>
      <c r="BA196" s="2">
        <f t="shared" si="222"/>
        <v>0</v>
      </c>
      <c r="BB196" s="2">
        <f t="shared" si="223"/>
        <v>29</v>
      </c>
      <c r="BC196" s="2">
        <f t="shared" si="223"/>
        <v>0</v>
      </c>
      <c r="BD196" s="2">
        <f t="shared" si="223"/>
        <v>0</v>
      </c>
      <c r="BE196" s="2">
        <f t="shared" si="223"/>
        <v>46</v>
      </c>
      <c r="BF196" s="2">
        <f t="shared" si="223"/>
        <v>20</v>
      </c>
      <c r="BG196" s="2">
        <f t="shared" si="223"/>
        <v>0</v>
      </c>
      <c r="BH196" s="2">
        <f t="shared" si="223"/>
        <v>0</v>
      </c>
      <c r="BI196" s="2">
        <f t="shared" si="223"/>
        <v>0</v>
      </c>
      <c r="BJ196" s="2">
        <f t="shared" si="223"/>
        <v>0</v>
      </c>
      <c r="BK196" s="2">
        <f t="shared" si="223"/>
        <v>0</v>
      </c>
      <c r="BL196" s="2">
        <f t="shared" si="224"/>
        <v>0</v>
      </c>
      <c r="BM196" s="2">
        <f t="shared" si="224"/>
        <v>0</v>
      </c>
      <c r="BN196">
        <f ca="1">SUM(OFFSET($B196,-($B196-1),MATCH(BN$6,$7:$7,)-1,1,1):OFFSET($B196,0,MATCH(BN$6,$7:$7,)-1,1,1))</f>
        <v>17122</v>
      </c>
      <c r="BO196">
        <f ca="1">SUM(OFFSET($B196,-($B196-1),MATCH(BO$6,$7:$7,)-1,1,1):OFFSET($B196,0,MATCH(BO$6,$7:$7,)-1,1,1))</f>
        <v>46</v>
      </c>
      <c r="BP196">
        <f ca="1">SUM(OFFSET($B196,-($B196-1),MATCH(BP$6,$7:$7,)-1,1,1):OFFSET($B196,0,MATCH(BP$6,$7:$7,)-1,1,1))</f>
        <v>7818</v>
      </c>
      <c r="BQ196">
        <f ca="1">SUM(OFFSET($B196,-($B196-1),MATCH(BQ$6,$7:$7,)-1,1,1):OFFSET($B196,0,MATCH(BQ$6,$7:$7,)-1,1,1))</f>
        <v>129</v>
      </c>
      <c r="BR196">
        <f ca="1">SUM(OFFSET($B196,-($B196-1),MATCH(BR$6,$7:$7,)-1,1,1):OFFSET($B196,0,MATCH(BR$6,$7:$7,)-1,1,1))</f>
        <v>7</v>
      </c>
      <c r="BS196">
        <f ca="1">SUM(OFFSET($B196,-($B196-1),MATCH(BS$6,$7:$7,)-1,1,1):OFFSET($B196,0,MATCH(BS$6,$7:$7,)-1,1,1))</f>
        <v>20</v>
      </c>
      <c r="BT196">
        <f ca="1">SUM(OFFSET($B196,-($B196-1),MATCH(BT$6,$7:$7,)-1,1,1):OFFSET($B196,0,MATCH(BT$6,$7:$7,)-1,1,1))</f>
        <v>0</v>
      </c>
      <c r="BU196">
        <f ca="1">SUM(OFFSET($B196,-($B196-1),MATCH(BU$6,$7:$7,)-1,1,1):OFFSET($B196,0,MATCH(BU$6,$7:$7,)-1,1,1))</f>
        <v>0</v>
      </c>
      <c r="BV196">
        <f ca="1">SUM(OFFSET($B196,-($B196-1),MATCH(BV$6,$7:$7,)-1,1,1):OFFSET($B196,0,MATCH(BV$6,$7:$7,)-1,1,1))</f>
        <v>0</v>
      </c>
      <c r="BW196">
        <f ca="1">SUM(OFFSET($B196,-($B196-1),MATCH(BW$6,$7:$7,)-1,1,1):OFFSET($B196,0,MATCH(BW$6,$7:$7,)-1,1,1))</f>
        <v>29</v>
      </c>
      <c r="BX196">
        <f ca="1">SUM(OFFSET($B196,-($B196-1),MATCH(BX$6,$7:$7,)-1,1,1):OFFSET($B196,0,MATCH(BX$6,$7:$7,)-1,1,1))</f>
        <v>0</v>
      </c>
      <c r="BY196">
        <f ca="1">SUM(OFFSET($B196,-($B196-1),MATCH(BY$6,$7:$7,)-1,1,1):OFFSET($B196,0,MATCH(BY$6,$7:$7,)-1,1,1))</f>
        <v>0</v>
      </c>
      <c r="BZ196">
        <f ca="1">SUM(OFFSET($B196,-($B196-1),MATCH(BZ$6,$7:$7,)-1,1,1):OFFSET($B196,0,MATCH(BZ$6,$7:$7,)-1,1,1))</f>
        <v>46</v>
      </c>
      <c r="CA196">
        <f ca="1">SUM(OFFSET($B196,-($B196-1),MATCH(CA$6,$7:$7,)-1,1,1):OFFSET($B196,0,MATCH(CA$6,$7:$7,)-1,1,1))</f>
        <v>20</v>
      </c>
      <c r="CB196">
        <f ca="1">SUM(OFFSET($B196,-($B196-1),MATCH(CB$6,$7:$7,)-1,1,1):OFFSET($B196,0,MATCH(CB$6,$7:$7,)-1,1,1))</f>
        <v>0</v>
      </c>
      <c r="CC196">
        <f ca="1">SUM(OFFSET($B196,-($B196-1),MATCH(CC$6,$7:$7,)-1,1,1):OFFSET($B196,0,MATCH(CC$6,$7:$7,)-1,1,1))</f>
        <v>0</v>
      </c>
      <c r="CD196">
        <f ca="1">SUM(OFFSET($B196,-($B196-1),MATCH(CD$6,$7:$7,)-1,1,1):OFFSET($B196,0,MATCH(CD$6,$7:$7,)-1,1,1))</f>
        <v>0</v>
      </c>
      <c r="CE196">
        <f ca="1">SUM(OFFSET($B196,-($B196-1),MATCH(CE$6,$7:$7,)-1,1,1):OFFSET($B196,0,MATCH(CE$6,$7:$7,)-1,1,1))</f>
        <v>0</v>
      </c>
      <c r="CF196">
        <f ca="1">SUM(OFFSET($B196,-($B196-1),MATCH(CF$6,$7:$7,)-1,1,1):OFFSET($B196,0,MATCH(CF$6,$7:$7,)-1,1,1))</f>
        <v>0</v>
      </c>
      <c r="CG196">
        <f ca="1">SUM(OFFSET($B196,-($B196-1),MATCH(CG$6,$7:$7,)-1,1,1):OFFSET($B196,0,MATCH(CG$6,$7:$7,)-1,1,1))</f>
        <v>0</v>
      </c>
      <c r="CH196">
        <f ca="1">SUM(OFFSET($B196,-($B196-1),MATCH(CH$6,$7:$7,)-1,1,1):OFFSET($B196,0,MATCH(CH$6,$7:$7,)-1,1,1))</f>
        <v>0</v>
      </c>
      <c r="CI196">
        <f ca="1">SUM(OFFSET($B196,-($B196-1),MATCH(CI$6,$7:$7,)-1,1,1):OFFSET($B196,0,MATCH(CI$6,$7:$7,)-1,1,1))</f>
        <v>76</v>
      </c>
      <c r="CJ196" s="41">
        <f>'[3]Tab L Summary'!$B115</f>
        <v>98</v>
      </c>
      <c r="CK196">
        <f>'[3]Tab L Summary'!$D115</f>
        <v>193</v>
      </c>
      <c r="CL196" s="41">
        <f>'[3]Tab L Summary'!$F115</f>
        <v>1420</v>
      </c>
      <c r="CM196">
        <f>'[3]Tab L Summary'!$H115</f>
        <v>0</v>
      </c>
      <c r="CN196" s="41">
        <f>'[3]Tab L Summary'!$J115</f>
        <v>205</v>
      </c>
      <c r="CO196" s="134">
        <f t="shared" si="225"/>
        <v>1767</v>
      </c>
      <c r="CP196" s="2">
        <f t="shared" si="225"/>
        <v>1180</v>
      </c>
      <c r="CQ196" s="2">
        <f t="shared" si="225"/>
        <v>12634</v>
      </c>
      <c r="CR196" s="2">
        <f t="shared" si="225"/>
        <v>0</v>
      </c>
      <c r="CS196" s="2">
        <f t="shared" si="225"/>
        <v>1185</v>
      </c>
      <c r="CT196">
        <f ca="1">SUM(OFFSET($B196,-($B196-1),MATCH(CT$6,$7:$7,)-1,1,1):OFFSET($B196,0,MATCH(CT$6,$7:$7,)-1,1,1))</f>
        <v>1180</v>
      </c>
      <c r="CU196">
        <f ca="1">SUM(OFFSET($B196,-($B196-1),MATCH(CU$6,$7:$7,)-1,1,1):OFFSET($B196,0,MATCH(CU$6,$7:$7,)-1,1,1))</f>
        <v>12634</v>
      </c>
      <c r="CV196">
        <f ca="1">SUM(OFFSET($B196,-($B196-1),MATCH(CV$6,$7:$7,)-1,1,1):OFFSET($B196,0,MATCH(CV$6,$7:$7,)-1,1,1))</f>
        <v>0</v>
      </c>
      <c r="CW196">
        <f ca="1">SUM(OFFSET($B196,-($B196-1),MATCH(CW$6,$7:$7,)-1,1,1):OFFSET($B196,0,MATCH(CW$6,$7:$7,)-1,1,1))</f>
        <v>1167</v>
      </c>
      <c r="CX196">
        <f ca="1">SUM(OFFSET($B196,-($B196-1),MATCH(CX$6,$7:$7,)-1,1,1):OFFSET($B196,0,MATCH(CX$6,$7:$7,)-1,1,1))</f>
        <v>4792</v>
      </c>
    </row>
    <row r="197" spans="2:102">
      <c r="B197" s="38">
        <v>5</v>
      </c>
      <c r="C197" s="37">
        <v>44409</v>
      </c>
      <c r="D197" s="153">
        <f>'[3]Data Summary'!$E72</f>
        <v>0</v>
      </c>
      <c r="E197" s="154">
        <f>'[3]Data Summary'!$I72</f>
        <v>0</v>
      </c>
      <c r="F197" s="154">
        <f>'[3]Data Summary'!$M72</f>
        <v>0</v>
      </c>
      <c r="G197" s="155">
        <f t="shared" ref="G197:I198" si="226">SUM(D186:D197)</f>
        <v>48438</v>
      </c>
      <c r="H197" s="155">
        <f t="shared" si="226"/>
        <v>589</v>
      </c>
      <c r="I197" s="155">
        <f t="shared" si="226"/>
        <v>100489</v>
      </c>
      <c r="J197" s="155">
        <f ca="1">SUM(OFFSET($B197,-($B197-1),MATCH(J$6,$7:$7,)-1,1,1):OFFSET($B197,0,MATCH(J$6,$7:$7,)-1,1,1))</f>
        <v>588</v>
      </c>
      <c r="K197" s="155">
        <f ca="1">SUM(OFFSET($B197,-($B197-1),MATCH(K$6,$7:$7,)-1,1,1):OFFSET($B197,0,MATCH(K$6,$7:$7,)-1,1,1))</f>
        <v>100315</v>
      </c>
      <c r="L197" s="155">
        <f ca="1">SUM(OFFSET($B197,-($B197-1),MATCH(L$6,$7:$7,)-1,1,1):OFFSET($B197,0,MATCH(L$6,$7:$7,)-1,1,1))</f>
        <v>173170</v>
      </c>
      <c r="M197" s="31">
        <f>'[3]Data Summary'!$C72</f>
        <v>239566</v>
      </c>
      <c r="N197" s="41">
        <f>'[3]Data Summary'!$G72</f>
        <v>3717</v>
      </c>
      <c r="O197" s="41">
        <f>'[3]Data Summary'!$K72</f>
        <v>322506</v>
      </c>
      <c r="P197">
        <f t="shared" ref="P197:R198" si="227">SUM(M186:M197)</f>
        <v>4081871</v>
      </c>
      <c r="Q197">
        <f t="shared" si="227"/>
        <v>64097</v>
      </c>
      <c r="R197">
        <f t="shared" si="227"/>
        <v>5251823</v>
      </c>
      <c r="S197">
        <f ca="1">SUM(OFFSET($B197,-($B197-1),MATCH(S$6,$7:$7,)-1,1,1):OFFSET($B197,0,MATCH(S$6,$7:$7,)-1,1,1))</f>
        <v>27147</v>
      </c>
      <c r="T197">
        <f ca="1">SUM(OFFSET($B197,-($B197-1),MATCH(T$6,$7:$7,)-1,1,1):OFFSET($B197,0,MATCH(T$6,$7:$7,)-1,1,1))</f>
        <v>2315657</v>
      </c>
      <c r="U197">
        <f ca="1">SUM(OFFSET($B197,-($B197-1),MATCH(U$6,$7:$7,)-1,1,1):OFFSET($B197,0,MATCH(U$6,$7:$7,)-1,1,1))</f>
        <v>19167818</v>
      </c>
      <c r="V197" s="31">
        <f>'[3]Tab K Summary'!$B116</f>
        <v>0</v>
      </c>
      <c r="W197" s="41">
        <f>'[3]Tab K Summary'!$D116</f>
        <v>0</v>
      </c>
      <c r="X197" s="41">
        <f>'[3]Tab K Summary'!$F116</f>
        <v>0</v>
      </c>
      <c r="Y197" s="41">
        <f>'[3]Tab K Summary'!$H116</f>
        <v>0</v>
      </c>
      <c r="Z197" s="41">
        <f>'[3]Tab K Summary'!$J116</f>
        <v>0</v>
      </c>
      <c r="AA197" s="41">
        <f>'[3]Tab K Summary'!$L116</f>
        <v>0</v>
      </c>
      <c r="AB197" s="41">
        <f>'[3]Tab K Summary'!$N116</f>
        <v>0</v>
      </c>
      <c r="AC197" s="41">
        <f>'[3]Tab K Summary'!$P116</f>
        <v>0</v>
      </c>
      <c r="AD197" s="41">
        <f>'[3]Tab K Summary'!$R116</f>
        <v>0</v>
      </c>
      <c r="AE197" s="41">
        <f>'[3]Tab K Summary'!$T116</f>
        <v>0</v>
      </c>
      <c r="AF197" s="41">
        <f t="shared" si="219"/>
        <v>0</v>
      </c>
      <c r="AG197" s="41">
        <f>'[3]Tab K Summary'!$X116</f>
        <v>0</v>
      </c>
      <c r="AH197" s="41">
        <f>'[3]Tab K Summary'!$Z116</f>
        <v>0</v>
      </c>
      <c r="AI197" s="41">
        <f t="shared" si="220"/>
        <v>0</v>
      </c>
      <c r="AJ197" s="41">
        <f t="shared" si="221"/>
        <v>0</v>
      </c>
      <c r="AK197" s="41">
        <f>'[3]Tab K Summary'!$AF116</f>
        <v>0</v>
      </c>
      <c r="AL197" s="41">
        <f>'[3]Tab K Summary'!$AH116</f>
        <v>0</v>
      </c>
      <c r="AM197" s="41">
        <f>'[3]Tab K Summary'!$AJ116</f>
        <v>0</v>
      </c>
      <c r="AN197" s="41">
        <f>'[3]Tab K Summary'!$AL116</f>
        <v>0</v>
      </c>
      <c r="AO197" s="41">
        <f>'[3]Tab K Summary'!$AN116</f>
        <v>0</v>
      </c>
      <c r="AP197" s="41">
        <f>'[3]Tab K Summary'!$AP116</f>
        <v>0</v>
      </c>
      <c r="AQ197" s="41">
        <f>'[3]Tab K Summary'!$AR116</f>
        <v>0</v>
      </c>
      <c r="AR197" s="2">
        <f t="shared" ref="AR197:BK197" si="228">SUM(V186:V197)</f>
        <v>29</v>
      </c>
      <c r="AS197" s="2">
        <f t="shared" si="228"/>
        <v>17122</v>
      </c>
      <c r="AT197" s="2">
        <f t="shared" si="228"/>
        <v>46</v>
      </c>
      <c r="AU197" s="2">
        <f t="shared" si="228"/>
        <v>7818</v>
      </c>
      <c r="AV197" s="2">
        <f t="shared" si="228"/>
        <v>129</v>
      </c>
      <c r="AW197" s="2">
        <f t="shared" si="228"/>
        <v>7</v>
      </c>
      <c r="AX197" s="2">
        <f t="shared" si="228"/>
        <v>20</v>
      </c>
      <c r="AY197" s="2">
        <f t="shared" si="228"/>
        <v>0</v>
      </c>
      <c r="AZ197" s="2">
        <f t="shared" si="228"/>
        <v>0</v>
      </c>
      <c r="BA197" s="2">
        <f t="shared" si="228"/>
        <v>0</v>
      </c>
      <c r="BB197" s="2">
        <f t="shared" si="228"/>
        <v>29</v>
      </c>
      <c r="BC197" s="2">
        <f t="shared" si="228"/>
        <v>0</v>
      </c>
      <c r="BD197" s="2">
        <f t="shared" si="228"/>
        <v>0</v>
      </c>
      <c r="BE197" s="2">
        <f t="shared" si="228"/>
        <v>46</v>
      </c>
      <c r="BF197" s="2">
        <f t="shared" si="228"/>
        <v>20</v>
      </c>
      <c r="BG197" s="2">
        <f t="shared" si="228"/>
        <v>0</v>
      </c>
      <c r="BH197" s="2">
        <f t="shared" si="228"/>
        <v>0</v>
      </c>
      <c r="BI197" s="2">
        <f t="shared" si="228"/>
        <v>0</v>
      </c>
      <c r="BJ197" s="2">
        <f t="shared" si="228"/>
        <v>0</v>
      </c>
      <c r="BK197" s="2">
        <f t="shared" si="228"/>
        <v>0</v>
      </c>
      <c r="BL197" s="2">
        <f t="shared" si="224"/>
        <v>0</v>
      </c>
      <c r="BM197" s="2">
        <f t="shared" si="224"/>
        <v>0</v>
      </c>
      <c r="BN197">
        <f ca="1">SUM(OFFSET($B197,-($B197-1),MATCH(BN$6,$7:$7,)-1,1,1):OFFSET($B197,0,MATCH(BN$6,$7:$7,)-1,1,1))</f>
        <v>17122</v>
      </c>
      <c r="BO197">
        <f ca="1">SUM(OFFSET($B197,-($B197-1),MATCH(BO$6,$7:$7,)-1,1,1):OFFSET($B197,0,MATCH(BO$6,$7:$7,)-1,1,1))</f>
        <v>46</v>
      </c>
      <c r="BP197">
        <f ca="1">SUM(OFFSET($B197,-($B197-1),MATCH(BP$6,$7:$7,)-1,1,1):OFFSET($B197,0,MATCH(BP$6,$7:$7,)-1,1,1))</f>
        <v>7818</v>
      </c>
      <c r="BQ197">
        <f ca="1">SUM(OFFSET($B197,-($B197-1),MATCH(BQ$6,$7:$7,)-1,1,1):OFFSET($B197,0,MATCH(BQ$6,$7:$7,)-1,1,1))</f>
        <v>129</v>
      </c>
      <c r="BR197">
        <f ca="1">SUM(OFFSET($B197,-($B197-1),MATCH(BR$6,$7:$7,)-1,1,1):OFFSET($B197,0,MATCH(BR$6,$7:$7,)-1,1,1))</f>
        <v>7</v>
      </c>
      <c r="BS197">
        <f ca="1">SUM(OFFSET($B197,-($B197-1),MATCH(BS$6,$7:$7,)-1,1,1):OFFSET($B197,0,MATCH(BS$6,$7:$7,)-1,1,1))</f>
        <v>20</v>
      </c>
      <c r="BT197">
        <f ca="1">SUM(OFFSET($B197,-($B197-1),MATCH(BT$6,$7:$7,)-1,1,1):OFFSET($B197,0,MATCH(BT$6,$7:$7,)-1,1,1))</f>
        <v>0</v>
      </c>
      <c r="BU197">
        <f ca="1">SUM(OFFSET($B197,-($B197-1),MATCH(BU$6,$7:$7,)-1,1,1):OFFSET($B197,0,MATCH(BU$6,$7:$7,)-1,1,1))</f>
        <v>0</v>
      </c>
      <c r="BV197">
        <f ca="1">SUM(OFFSET($B197,-($B197-1),MATCH(BV$6,$7:$7,)-1,1,1):OFFSET($B197,0,MATCH(BV$6,$7:$7,)-1,1,1))</f>
        <v>0</v>
      </c>
      <c r="BW197">
        <f ca="1">SUM(OFFSET($B197,-($B197-1),MATCH(BW$6,$7:$7,)-1,1,1):OFFSET($B197,0,MATCH(BW$6,$7:$7,)-1,1,1))</f>
        <v>29</v>
      </c>
      <c r="BX197">
        <f ca="1">SUM(OFFSET($B197,-($B197-1),MATCH(BX$6,$7:$7,)-1,1,1):OFFSET($B197,0,MATCH(BX$6,$7:$7,)-1,1,1))</f>
        <v>0</v>
      </c>
      <c r="BY197">
        <f ca="1">SUM(OFFSET($B197,-($B197-1),MATCH(BY$6,$7:$7,)-1,1,1):OFFSET($B197,0,MATCH(BY$6,$7:$7,)-1,1,1))</f>
        <v>0</v>
      </c>
      <c r="BZ197">
        <f ca="1">SUM(OFFSET($B197,-($B197-1),MATCH(BZ$6,$7:$7,)-1,1,1):OFFSET($B197,0,MATCH(BZ$6,$7:$7,)-1,1,1))</f>
        <v>46</v>
      </c>
      <c r="CA197">
        <f ca="1">SUM(OFFSET($B197,-($B197-1),MATCH(CA$6,$7:$7,)-1,1,1):OFFSET($B197,0,MATCH(CA$6,$7:$7,)-1,1,1))</f>
        <v>20</v>
      </c>
      <c r="CB197">
        <f ca="1">SUM(OFFSET($B197,-($B197-1),MATCH(CB$6,$7:$7,)-1,1,1):OFFSET($B197,0,MATCH(CB$6,$7:$7,)-1,1,1))</f>
        <v>0</v>
      </c>
      <c r="CC197">
        <f ca="1">SUM(OFFSET($B197,-($B197-1),MATCH(CC$6,$7:$7,)-1,1,1):OFFSET($B197,0,MATCH(CC$6,$7:$7,)-1,1,1))</f>
        <v>0</v>
      </c>
      <c r="CD197">
        <f ca="1">SUM(OFFSET($B197,-($B197-1),MATCH(CD$6,$7:$7,)-1,1,1):OFFSET($B197,0,MATCH(CD$6,$7:$7,)-1,1,1))</f>
        <v>0</v>
      </c>
      <c r="CE197">
        <f ca="1">SUM(OFFSET($B197,-($B197-1),MATCH(CE$6,$7:$7,)-1,1,1):OFFSET($B197,0,MATCH(CE$6,$7:$7,)-1,1,1))</f>
        <v>0</v>
      </c>
      <c r="CF197">
        <f ca="1">SUM(OFFSET($B197,-($B197-1),MATCH(CF$6,$7:$7,)-1,1,1):OFFSET($B197,0,MATCH(CF$6,$7:$7,)-1,1,1))</f>
        <v>0</v>
      </c>
      <c r="CG197">
        <f ca="1">SUM(OFFSET($B197,-($B197-1),MATCH(CG$6,$7:$7,)-1,1,1):OFFSET($B197,0,MATCH(CG$6,$7:$7,)-1,1,1))</f>
        <v>0</v>
      </c>
      <c r="CH197">
        <f ca="1">SUM(OFFSET($B197,-($B197-1),MATCH(CH$6,$7:$7,)-1,1,1):OFFSET($B197,0,MATCH(CH$6,$7:$7,)-1,1,1))</f>
        <v>0</v>
      </c>
      <c r="CI197">
        <f ca="1">SUM(OFFSET($B197,-($B197-1),MATCH(CI$6,$7:$7,)-1,1,1):OFFSET($B197,0,MATCH(CI$6,$7:$7,)-1,1,1))</f>
        <v>105</v>
      </c>
      <c r="CJ197" s="41">
        <f>'[3]Tab L Summary'!$B116</f>
        <v>0</v>
      </c>
      <c r="CK197">
        <f>'[3]Tab L Summary'!$D116</f>
        <v>0</v>
      </c>
      <c r="CL197" s="41">
        <f>'[3]Tab L Summary'!$F116</f>
        <v>0</v>
      </c>
      <c r="CM197">
        <f>'[3]Tab L Summary'!$H116</f>
        <v>0</v>
      </c>
      <c r="CN197" s="41">
        <f>'[3]Tab L Summary'!$J116</f>
        <v>0</v>
      </c>
      <c r="CO197" s="134">
        <f t="shared" ref="CO197:CS198" si="229">SUM(CJ186:CJ197)</f>
        <v>1767</v>
      </c>
      <c r="CP197" s="2">
        <f t="shared" si="229"/>
        <v>1180</v>
      </c>
      <c r="CQ197" s="2">
        <f t="shared" si="229"/>
        <v>12634</v>
      </c>
      <c r="CR197" s="2">
        <f t="shared" si="229"/>
        <v>0</v>
      </c>
      <c r="CS197" s="2">
        <f t="shared" si="229"/>
        <v>1167</v>
      </c>
      <c r="CT197">
        <f ca="1">SUM(OFFSET($B197,-($B197-1),MATCH(CT$6,$7:$7,)-1,1,1):OFFSET($B197,0,MATCH(CT$6,$7:$7,)-1,1,1))</f>
        <v>1180</v>
      </c>
      <c r="CU197">
        <f ca="1">SUM(OFFSET($B197,-($B197-1),MATCH(CU$6,$7:$7,)-1,1,1):OFFSET($B197,0,MATCH(CU$6,$7:$7,)-1,1,1))</f>
        <v>12634</v>
      </c>
      <c r="CV197">
        <f ca="1">SUM(OFFSET($B197,-($B197-1),MATCH(CV$6,$7:$7,)-1,1,1):OFFSET($B197,0,MATCH(CV$6,$7:$7,)-1,1,1))</f>
        <v>0</v>
      </c>
      <c r="CW197">
        <f ca="1">SUM(OFFSET($B197,-($B197-1),MATCH(CW$6,$7:$7,)-1,1,1):OFFSET($B197,0,MATCH(CW$6,$7:$7,)-1,1,1))</f>
        <v>1167</v>
      </c>
      <c r="CX197">
        <f ca="1">SUM(OFFSET($B197,-($B197-1),MATCH(CX$6,$7:$7,)-1,1,1):OFFSET($B197,0,MATCH(CX$6,$7:$7,)-1,1,1))</f>
        <v>6559</v>
      </c>
    </row>
    <row r="198" spans="2:102">
      <c r="B198" s="38">
        <v>6</v>
      </c>
      <c r="C198" s="37">
        <v>44440</v>
      </c>
      <c r="D198" s="153">
        <f>'[3]Data Summary'!$E73</f>
        <v>0</v>
      </c>
      <c r="E198" s="154">
        <f>'[3]Data Summary'!$I73</f>
        <v>0</v>
      </c>
      <c r="F198" s="154">
        <f>'[3]Data Summary'!$M73</f>
        <v>0</v>
      </c>
      <c r="G198" s="155">
        <f t="shared" si="226"/>
        <v>48438</v>
      </c>
      <c r="H198" s="155">
        <f t="shared" si="226"/>
        <v>589</v>
      </c>
      <c r="I198" s="155">
        <f t="shared" si="226"/>
        <v>100489</v>
      </c>
      <c r="J198" s="155">
        <f ca="1">SUM(OFFSET($B198,-($B198-1),MATCH(J$6,$7:$7,)-1,1,1):OFFSET($B198,0,MATCH(J$6,$7:$7,)-1,1,1))</f>
        <v>588</v>
      </c>
      <c r="K198" s="155">
        <f ca="1">SUM(OFFSET($B198,-($B198-1),MATCH(K$6,$7:$7,)-1,1,1):OFFSET($B198,0,MATCH(K$6,$7:$7,)-1,1,1))</f>
        <v>100315</v>
      </c>
      <c r="L198" s="155">
        <f ca="1">SUM(OFFSET($B198,-($B198-1),MATCH(L$6,$7:$7,)-1,1,1):OFFSET($B198,0,MATCH(L$6,$7:$7,)-1,1,1))</f>
        <v>221608</v>
      </c>
      <c r="M198" s="31">
        <f>'[3]Data Summary'!$C73</f>
        <v>145064</v>
      </c>
      <c r="N198" s="41">
        <f>'[3]Data Summary'!$G73</f>
        <v>2854</v>
      </c>
      <c r="O198" s="41">
        <f>'[3]Data Summary'!$K73</f>
        <v>199040</v>
      </c>
      <c r="P198">
        <f t="shared" si="227"/>
        <v>3989024</v>
      </c>
      <c r="Q198">
        <f t="shared" si="227"/>
        <v>62489</v>
      </c>
      <c r="R198">
        <f t="shared" si="227"/>
        <v>5101391</v>
      </c>
      <c r="S198">
        <f ca="1">SUM(OFFSET($B198,-($B198-1),MATCH(S$6,$7:$7,)-1,1,1):OFFSET($B198,0,MATCH(S$6,$7:$7,)-1,1,1))</f>
        <v>30001</v>
      </c>
      <c r="T198">
        <f ca="1">SUM(OFFSET($B198,-($B198-1),MATCH(T$6,$7:$7,)-1,1,1):OFFSET($B198,0,MATCH(T$6,$7:$7,)-1,1,1))</f>
        <v>2514697</v>
      </c>
      <c r="U198">
        <f ca="1">SUM(OFFSET($B198,-($B198-1),MATCH(U$6,$7:$7,)-1,1,1):OFFSET($B198,0,MATCH(U$6,$7:$7,)-1,1,1))</f>
        <v>23156842</v>
      </c>
      <c r="V198" s="31">
        <f>'[3]Tab K Summary'!$B117</f>
        <v>0</v>
      </c>
      <c r="W198" s="41">
        <f>'[3]Tab K Summary'!$D117</f>
        <v>0</v>
      </c>
      <c r="X198" s="41">
        <f>'[3]Tab K Summary'!$F117</f>
        <v>0</v>
      </c>
      <c r="Y198" s="41">
        <f>'[3]Tab K Summary'!$H117</f>
        <v>0</v>
      </c>
      <c r="Z198" s="41">
        <f>'[3]Tab K Summary'!$J117</f>
        <v>0</v>
      </c>
      <c r="AA198" s="41">
        <f>'[3]Tab K Summary'!$L117</f>
        <v>0</v>
      </c>
      <c r="AB198" s="41">
        <f>'[3]Tab K Summary'!$N117</f>
        <v>0</v>
      </c>
      <c r="AC198" s="41">
        <f>'[3]Tab K Summary'!$P117</f>
        <v>0</v>
      </c>
      <c r="AD198" s="41">
        <f>'[3]Tab K Summary'!$R117</f>
        <v>0</v>
      </c>
      <c r="AE198" s="41">
        <f>'[3]Tab K Summary'!$T117</f>
        <v>0</v>
      </c>
      <c r="AF198" s="41">
        <f t="shared" si="219"/>
        <v>0</v>
      </c>
      <c r="AG198" s="41">
        <f>'[3]Tab K Summary'!$X117</f>
        <v>0</v>
      </c>
      <c r="AH198" s="41">
        <f>'[3]Tab K Summary'!$Z117</f>
        <v>0</v>
      </c>
      <c r="AI198" s="41">
        <f t="shared" si="220"/>
        <v>0</v>
      </c>
      <c r="AJ198" s="41">
        <f t="shared" si="221"/>
        <v>0</v>
      </c>
      <c r="AK198" s="41">
        <f>'[3]Tab K Summary'!$AF117</f>
        <v>0</v>
      </c>
      <c r="AL198" s="41">
        <f>'[3]Tab K Summary'!$AH117</f>
        <v>0</v>
      </c>
      <c r="AM198" s="41">
        <f>'[3]Tab K Summary'!$AJ117</f>
        <v>0</v>
      </c>
      <c r="AN198" s="41">
        <f>'[3]Tab K Summary'!$AL117</f>
        <v>0</v>
      </c>
      <c r="AO198" s="41">
        <f>'[3]Tab K Summary'!$AN117</f>
        <v>0</v>
      </c>
      <c r="AP198" s="41">
        <f>'[3]Tab K Summary'!$AP117</f>
        <v>0</v>
      </c>
      <c r="AQ198" s="41">
        <f>'[3]Tab K Summary'!$AR117</f>
        <v>0</v>
      </c>
      <c r="AR198" s="2">
        <f t="shared" ref="AR198:BM198" si="230">SUM(V187:V198)</f>
        <v>29</v>
      </c>
      <c r="AS198" s="2">
        <f t="shared" si="230"/>
        <v>17122</v>
      </c>
      <c r="AT198" s="2">
        <f t="shared" si="230"/>
        <v>46</v>
      </c>
      <c r="AU198" s="2">
        <f t="shared" si="230"/>
        <v>7818</v>
      </c>
      <c r="AV198" s="2">
        <f t="shared" si="230"/>
        <v>129</v>
      </c>
      <c r="AW198" s="2">
        <f t="shared" si="230"/>
        <v>7</v>
      </c>
      <c r="AX198" s="2">
        <f t="shared" si="230"/>
        <v>20</v>
      </c>
      <c r="AY198" s="2">
        <f t="shared" si="230"/>
        <v>0</v>
      </c>
      <c r="AZ198" s="2">
        <f t="shared" si="230"/>
        <v>0</v>
      </c>
      <c r="BA198" s="2">
        <f t="shared" si="230"/>
        <v>0</v>
      </c>
      <c r="BB198" s="2">
        <f t="shared" si="230"/>
        <v>29</v>
      </c>
      <c r="BC198" s="2">
        <f t="shared" si="230"/>
        <v>0</v>
      </c>
      <c r="BD198" s="2">
        <f t="shared" si="230"/>
        <v>0</v>
      </c>
      <c r="BE198" s="2">
        <f t="shared" si="230"/>
        <v>46</v>
      </c>
      <c r="BF198" s="2">
        <f t="shared" si="230"/>
        <v>20</v>
      </c>
      <c r="BG198" s="2">
        <f t="shared" si="230"/>
        <v>0</v>
      </c>
      <c r="BH198" s="2">
        <f t="shared" si="230"/>
        <v>0</v>
      </c>
      <c r="BI198" s="2">
        <f t="shared" si="230"/>
        <v>0</v>
      </c>
      <c r="BJ198" s="2">
        <f t="shared" si="230"/>
        <v>0</v>
      </c>
      <c r="BK198" s="2">
        <f t="shared" si="230"/>
        <v>0</v>
      </c>
      <c r="BL198" s="2">
        <f t="shared" si="230"/>
        <v>0</v>
      </c>
      <c r="BM198" s="2">
        <f t="shared" si="230"/>
        <v>0</v>
      </c>
      <c r="BN198">
        <f ca="1">SUM(OFFSET($B198,-($B198-1),MATCH(BN$6,$7:$7,)-1,1,1):OFFSET($B198,0,MATCH(BN$6,$7:$7,)-1,1,1))</f>
        <v>17122</v>
      </c>
      <c r="BO198">
        <f ca="1">SUM(OFFSET($B198,-($B198-1),MATCH(BO$6,$7:$7,)-1,1,1):OFFSET($B198,0,MATCH(BO$6,$7:$7,)-1,1,1))</f>
        <v>46</v>
      </c>
      <c r="BP198">
        <f ca="1">SUM(OFFSET($B198,-($B198-1),MATCH(BP$6,$7:$7,)-1,1,1):OFFSET($B198,0,MATCH(BP$6,$7:$7,)-1,1,1))</f>
        <v>7818</v>
      </c>
      <c r="BQ198">
        <f ca="1">SUM(OFFSET($B198,-($B198-1),MATCH(BQ$6,$7:$7,)-1,1,1):OFFSET($B198,0,MATCH(BQ$6,$7:$7,)-1,1,1))</f>
        <v>129</v>
      </c>
      <c r="BR198">
        <f ca="1">SUM(OFFSET($B198,-($B198-1),MATCH(BR$6,$7:$7,)-1,1,1):OFFSET($B198,0,MATCH(BR$6,$7:$7,)-1,1,1))</f>
        <v>7</v>
      </c>
      <c r="BS198">
        <f ca="1">SUM(OFFSET($B198,-($B198-1),MATCH(BS$6,$7:$7,)-1,1,1):OFFSET($B198,0,MATCH(BS$6,$7:$7,)-1,1,1))</f>
        <v>20</v>
      </c>
      <c r="BT198">
        <f ca="1">SUM(OFFSET($B198,-($B198-1),MATCH(BT$6,$7:$7,)-1,1,1):OFFSET($B198,0,MATCH(BT$6,$7:$7,)-1,1,1))</f>
        <v>0</v>
      </c>
      <c r="BU198">
        <f ca="1">SUM(OFFSET($B198,-($B198-1),MATCH(BU$6,$7:$7,)-1,1,1):OFFSET($B198,0,MATCH(BU$6,$7:$7,)-1,1,1))</f>
        <v>0</v>
      </c>
      <c r="BV198">
        <f ca="1">SUM(OFFSET($B198,-($B198-1),MATCH(BV$6,$7:$7,)-1,1,1):OFFSET($B198,0,MATCH(BV$6,$7:$7,)-1,1,1))</f>
        <v>0</v>
      </c>
      <c r="BW198">
        <f ca="1">SUM(OFFSET($B198,-($B198-1),MATCH(BW$6,$7:$7,)-1,1,1):OFFSET($B198,0,MATCH(BW$6,$7:$7,)-1,1,1))</f>
        <v>29</v>
      </c>
      <c r="BX198">
        <f ca="1">SUM(OFFSET($B198,-($B198-1),MATCH(BX$6,$7:$7,)-1,1,1):OFFSET($B198,0,MATCH(BX$6,$7:$7,)-1,1,1))</f>
        <v>0</v>
      </c>
      <c r="BY198">
        <f ca="1">SUM(OFFSET($B198,-($B198-1),MATCH(BY$6,$7:$7,)-1,1,1):OFFSET($B198,0,MATCH(BY$6,$7:$7,)-1,1,1))</f>
        <v>0</v>
      </c>
      <c r="BZ198">
        <f ca="1">SUM(OFFSET($B198,-($B198-1),MATCH(BZ$6,$7:$7,)-1,1,1):OFFSET($B198,0,MATCH(BZ$6,$7:$7,)-1,1,1))</f>
        <v>46</v>
      </c>
      <c r="CA198">
        <f ca="1">SUM(OFFSET($B198,-($B198-1),MATCH(CA$6,$7:$7,)-1,1,1):OFFSET($B198,0,MATCH(CA$6,$7:$7,)-1,1,1))</f>
        <v>20</v>
      </c>
      <c r="CB198">
        <f ca="1">SUM(OFFSET($B198,-($B198-1),MATCH(CB$6,$7:$7,)-1,1,1):OFFSET($B198,0,MATCH(CB$6,$7:$7,)-1,1,1))</f>
        <v>0</v>
      </c>
      <c r="CC198">
        <f ca="1">SUM(OFFSET($B198,-($B198-1),MATCH(CC$6,$7:$7,)-1,1,1):OFFSET($B198,0,MATCH(CC$6,$7:$7,)-1,1,1))</f>
        <v>0</v>
      </c>
      <c r="CD198">
        <f ca="1">SUM(OFFSET($B198,-($B198-1),MATCH(CD$6,$7:$7,)-1,1,1):OFFSET($B198,0,MATCH(CD$6,$7:$7,)-1,1,1))</f>
        <v>0</v>
      </c>
      <c r="CE198">
        <f ca="1">SUM(OFFSET($B198,-($B198-1),MATCH(CE$6,$7:$7,)-1,1,1):OFFSET($B198,0,MATCH(CE$6,$7:$7,)-1,1,1))</f>
        <v>0</v>
      </c>
      <c r="CF198">
        <f ca="1">SUM(OFFSET($B198,-($B198-1),MATCH(CF$6,$7:$7,)-1,1,1):OFFSET($B198,0,MATCH(CF$6,$7:$7,)-1,1,1))</f>
        <v>0</v>
      </c>
      <c r="CG198">
        <f ca="1">SUM(OFFSET($B198,-($B198-1),MATCH(CG$6,$7:$7,)-1,1,1):OFFSET($B198,0,MATCH(CG$6,$7:$7,)-1,1,1))</f>
        <v>0</v>
      </c>
      <c r="CH198">
        <f ca="1">SUM(OFFSET($B198,-($B198-1),MATCH(CH$6,$7:$7,)-1,1,1):OFFSET($B198,0,MATCH(CH$6,$7:$7,)-1,1,1))</f>
        <v>0</v>
      </c>
      <c r="CI198">
        <f ca="1">SUM(OFFSET($B198,-($B198-1),MATCH(CI$6,$7:$7,)-1,1,1):OFFSET($B198,0,MATCH(CI$6,$7:$7,)-1,1,1))</f>
        <v>134</v>
      </c>
      <c r="CJ198" s="41">
        <f>'[3]Tab L Summary'!$B117</f>
        <v>0</v>
      </c>
      <c r="CK198">
        <f>'[3]Tab L Summary'!$D117</f>
        <v>0</v>
      </c>
      <c r="CL198" s="41">
        <f>'[3]Tab L Summary'!$F117</f>
        <v>0</v>
      </c>
      <c r="CM198">
        <f>'[3]Tab L Summary'!$H117</f>
        <v>0</v>
      </c>
      <c r="CN198" s="41">
        <f>'[3]Tab L Summary'!$J117</f>
        <v>0</v>
      </c>
      <c r="CO198" s="134">
        <f t="shared" si="229"/>
        <v>1767</v>
      </c>
      <c r="CP198" s="2">
        <f t="shared" si="229"/>
        <v>1180</v>
      </c>
      <c r="CQ198" s="2">
        <f t="shared" si="229"/>
        <v>12634</v>
      </c>
      <c r="CR198" s="2">
        <f t="shared" si="229"/>
        <v>0</v>
      </c>
      <c r="CS198" s="2">
        <f t="shared" si="229"/>
        <v>1167</v>
      </c>
      <c r="CT198">
        <f ca="1">SUM(OFFSET($B198,-($B198-1),MATCH(CT$6,$7:$7,)-1,1,1):OFFSET($B198,0,MATCH(CT$6,$7:$7,)-1,1,1))</f>
        <v>1180</v>
      </c>
      <c r="CU198">
        <f ca="1">SUM(OFFSET($B198,-($B198-1),MATCH(CU$6,$7:$7,)-1,1,1):OFFSET($B198,0,MATCH(CU$6,$7:$7,)-1,1,1))</f>
        <v>12634</v>
      </c>
      <c r="CV198">
        <f ca="1">SUM(OFFSET($B198,-($B198-1),MATCH(CV$6,$7:$7,)-1,1,1):OFFSET($B198,0,MATCH(CV$6,$7:$7,)-1,1,1))</f>
        <v>0</v>
      </c>
      <c r="CW198">
        <f ca="1">SUM(OFFSET($B198,-($B198-1),MATCH(CW$6,$7:$7,)-1,1,1):OFFSET($B198,0,MATCH(CW$6,$7:$7,)-1,1,1))</f>
        <v>1167</v>
      </c>
      <c r="CX198">
        <f ca="1">SUM(OFFSET($B198,-($B198-1),MATCH(CX$6,$7:$7,)-1,1,1):OFFSET($B198,0,MATCH(CX$6,$7:$7,)-1,1,1))</f>
        <v>8326</v>
      </c>
    </row>
    <row r="199" spans="2:102">
      <c r="B199" s="38">
        <v>7</v>
      </c>
      <c r="C199" s="37">
        <v>44470</v>
      </c>
      <c r="D199" s="153">
        <f>'[3]Data Summary'!$E74</f>
        <v>0</v>
      </c>
      <c r="E199" s="154">
        <f>'[3]Data Summary'!$I74</f>
        <v>0</v>
      </c>
      <c r="F199" s="154">
        <f>'[3]Data Summary'!$M74</f>
        <v>0</v>
      </c>
      <c r="G199" s="155">
        <f t="shared" ref="G199:I200" si="231">SUM(D188:D199)</f>
        <v>48438</v>
      </c>
      <c r="H199" s="155">
        <f t="shared" si="231"/>
        <v>589</v>
      </c>
      <c r="I199" s="155">
        <f t="shared" si="231"/>
        <v>100489</v>
      </c>
      <c r="J199" s="155">
        <f ca="1">SUM(OFFSET($B199,-($B199-1),MATCH(J$6,$7:$7,)-1,1,1):OFFSET($B199,0,MATCH(J$6,$7:$7,)-1,1,1))</f>
        <v>588</v>
      </c>
      <c r="K199" s="155">
        <f ca="1">SUM(OFFSET($B199,-($B199-1),MATCH(K$6,$7:$7,)-1,1,1):OFFSET($B199,0,MATCH(K$6,$7:$7,)-1,1,1))</f>
        <v>100315</v>
      </c>
      <c r="L199" s="155">
        <f ca="1">SUM(OFFSET($B199,-($B199-1),MATCH(L$6,$7:$7,)-1,1,1):OFFSET($B199,0,MATCH(L$6,$7:$7,)-1,1,1))</f>
        <v>270046</v>
      </c>
      <c r="M199" s="31">
        <f>'[3]Data Summary'!$C74</f>
        <v>257106</v>
      </c>
      <c r="N199" s="41">
        <f>'[3]Data Summary'!$G74</f>
        <v>5106</v>
      </c>
      <c r="O199" s="41">
        <f>'[3]Data Summary'!$K74</f>
        <v>335864</v>
      </c>
      <c r="P199">
        <f t="shared" ref="P199:R200" si="232">SUM(M188:M199)</f>
        <v>3897152</v>
      </c>
      <c r="Q199">
        <f t="shared" si="232"/>
        <v>62270</v>
      </c>
      <c r="R199">
        <f t="shared" si="232"/>
        <v>5019779</v>
      </c>
      <c r="S199">
        <f ca="1">SUM(OFFSET($B199,-($B199-1),MATCH(S$6,$7:$7,)-1,1,1):OFFSET($B199,0,MATCH(S$6,$7:$7,)-1,1,1))</f>
        <v>35107</v>
      </c>
      <c r="T199">
        <f ca="1">SUM(OFFSET($B199,-($B199-1),MATCH(T$6,$7:$7,)-1,1,1):OFFSET($B199,0,MATCH(T$6,$7:$7,)-1,1,1))</f>
        <v>2850561</v>
      </c>
      <c r="U199">
        <f ca="1">SUM(OFFSET($B199,-($B199-1),MATCH(U$6,$7:$7,)-1,1,1):OFFSET($B199,0,MATCH(U$6,$7:$7,)-1,1,1))</f>
        <v>27053994</v>
      </c>
      <c r="V199" s="31">
        <f>'[3]Tab K Summary'!$B118</f>
        <v>0</v>
      </c>
      <c r="W199" s="41">
        <f>'[3]Tab K Summary'!$D118</f>
        <v>0</v>
      </c>
      <c r="X199" s="41">
        <f>'[3]Tab K Summary'!$F118</f>
        <v>0</v>
      </c>
      <c r="Y199" s="41">
        <f>'[3]Tab K Summary'!$H118</f>
        <v>1</v>
      </c>
      <c r="Z199" s="41">
        <f>'[3]Tab K Summary'!$J118</f>
        <v>1</v>
      </c>
      <c r="AA199" s="41">
        <f>'[3]Tab K Summary'!$L118</f>
        <v>0</v>
      </c>
      <c r="AB199" s="41">
        <f>'[3]Tab K Summary'!$N118</f>
        <v>0</v>
      </c>
      <c r="AC199" s="41">
        <f>'[3]Tab K Summary'!$P118</f>
        <v>0</v>
      </c>
      <c r="AD199" s="41">
        <f>'[3]Tab K Summary'!$R118</f>
        <v>0</v>
      </c>
      <c r="AE199" s="41">
        <f>'[3]Tab K Summary'!$T118</f>
        <v>0</v>
      </c>
      <c r="AF199" s="41">
        <f t="shared" si="219"/>
        <v>0</v>
      </c>
      <c r="AG199" s="41">
        <f>'[3]Tab K Summary'!$X118</f>
        <v>0</v>
      </c>
      <c r="AH199" s="41">
        <f>'[3]Tab K Summary'!$Z118</f>
        <v>0</v>
      </c>
      <c r="AI199" s="41">
        <f t="shared" si="220"/>
        <v>0</v>
      </c>
      <c r="AJ199" s="41">
        <f t="shared" si="221"/>
        <v>0</v>
      </c>
      <c r="AK199" s="41">
        <f>'[3]Tab K Summary'!$AF118</f>
        <v>0</v>
      </c>
      <c r="AL199" s="41">
        <f>'[3]Tab K Summary'!$AH118</f>
        <v>0</v>
      </c>
      <c r="AM199" s="41">
        <f>'[3]Tab K Summary'!$AJ118</f>
        <v>0</v>
      </c>
      <c r="AN199" s="41">
        <f>'[3]Tab K Summary'!$AL118</f>
        <v>0</v>
      </c>
      <c r="AO199" s="41">
        <f>'[3]Tab K Summary'!$AN118</f>
        <v>0</v>
      </c>
      <c r="AP199" s="41">
        <f>'[3]Tab K Summary'!$AP118</f>
        <v>0</v>
      </c>
      <c r="AQ199" s="41">
        <f>'[3]Tab K Summary'!$AR118</f>
        <v>0</v>
      </c>
      <c r="AR199" s="2">
        <f t="shared" ref="AR199:BM199" si="233">SUM(V188:V199)</f>
        <v>29</v>
      </c>
      <c r="AS199" s="2">
        <f t="shared" si="233"/>
        <v>17122</v>
      </c>
      <c r="AT199" s="2">
        <f t="shared" si="233"/>
        <v>46</v>
      </c>
      <c r="AU199" s="2">
        <f t="shared" si="233"/>
        <v>7819</v>
      </c>
      <c r="AV199" s="2">
        <f t="shared" si="233"/>
        <v>130</v>
      </c>
      <c r="AW199" s="2">
        <f t="shared" si="233"/>
        <v>7</v>
      </c>
      <c r="AX199" s="2">
        <f t="shared" si="233"/>
        <v>20</v>
      </c>
      <c r="AY199" s="2">
        <f t="shared" si="233"/>
        <v>0</v>
      </c>
      <c r="AZ199" s="2">
        <f t="shared" si="233"/>
        <v>0</v>
      </c>
      <c r="BA199" s="2">
        <f t="shared" si="233"/>
        <v>0</v>
      </c>
      <c r="BB199" s="2">
        <f t="shared" si="233"/>
        <v>29</v>
      </c>
      <c r="BC199" s="2">
        <f t="shared" si="233"/>
        <v>0</v>
      </c>
      <c r="BD199" s="2">
        <f t="shared" si="233"/>
        <v>0</v>
      </c>
      <c r="BE199" s="2">
        <f t="shared" si="233"/>
        <v>46</v>
      </c>
      <c r="BF199" s="2">
        <f t="shared" si="233"/>
        <v>20</v>
      </c>
      <c r="BG199" s="2">
        <f t="shared" si="233"/>
        <v>0</v>
      </c>
      <c r="BH199" s="2">
        <f t="shared" si="233"/>
        <v>0</v>
      </c>
      <c r="BI199" s="2">
        <f t="shared" si="233"/>
        <v>0</v>
      </c>
      <c r="BJ199" s="2">
        <f t="shared" si="233"/>
        <v>0</v>
      </c>
      <c r="BK199" s="2">
        <f t="shared" si="233"/>
        <v>0</v>
      </c>
      <c r="BL199" s="2">
        <f t="shared" si="233"/>
        <v>0</v>
      </c>
      <c r="BM199" s="2">
        <f t="shared" si="233"/>
        <v>0</v>
      </c>
      <c r="BN199">
        <f ca="1">SUM(OFFSET($B199,-($B199-1),MATCH(BN$6,$7:$7,)-1,1,1):OFFSET($B199,0,MATCH(BN$6,$7:$7,)-1,1,1))</f>
        <v>17122</v>
      </c>
      <c r="BO199">
        <f ca="1">SUM(OFFSET($B199,-($B199-1),MATCH(BO$6,$7:$7,)-1,1,1):OFFSET($B199,0,MATCH(BO$6,$7:$7,)-1,1,1))</f>
        <v>46</v>
      </c>
      <c r="BP199">
        <f ca="1">SUM(OFFSET($B199,-($B199-1),MATCH(BP$6,$7:$7,)-1,1,1):OFFSET($B199,0,MATCH(BP$6,$7:$7,)-1,1,1))</f>
        <v>7819</v>
      </c>
      <c r="BQ199">
        <f ca="1">SUM(OFFSET($B199,-($B199-1),MATCH(BQ$6,$7:$7,)-1,1,1):OFFSET($B199,0,MATCH(BQ$6,$7:$7,)-1,1,1))</f>
        <v>130</v>
      </c>
      <c r="BR199">
        <f ca="1">SUM(OFFSET($B199,-($B199-1),MATCH(BR$6,$7:$7,)-1,1,1):OFFSET($B199,0,MATCH(BR$6,$7:$7,)-1,1,1))</f>
        <v>7</v>
      </c>
      <c r="BS199">
        <f ca="1">SUM(OFFSET($B199,-($B199-1),MATCH(BS$6,$7:$7,)-1,1,1):OFFSET($B199,0,MATCH(BS$6,$7:$7,)-1,1,1))</f>
        <v>20</v>
      </c>
      <c r="BT199">
        <f ca="1">SUM(OFFSET($B199,-($B199-1),MATCH(BT$6,$7:$7,)-1,1,1):OFFSET($B199,0,MATCH(BT$6,$7:$7,)-1,1,1))</f>
        <v>0</v>
      </c>
      <c r="BU199">
        <f ca="1">SUM(OFFSET($B199,-($B199-1),MATCH(BU$6,$7:$7,)-1,1,1):OFFSET($B199,0,MATCH(BU$6,$7:$7,)-1,1,1))</f>
        <v>0</v>
      </c>
      <c r="BV199">
        <f ca="1">SUM(OFFSET($B199,-($B199-1),MATCH(BV$6,$7:$7,)-1,1,1):OFFSET($B199,0,MATCH(BV$6,$7:$7,)-1,1,1))</f>
        <v>0</v>
      </c>
      <c r="BW199">
        <f ca="1">SUM(OFFSET($B199,-($B199-1),MATCH(BW$6,$7:$7,)-1,1,1):OFFSET($B199,0,MATCH(BW$6,$7:$7,)-1,1,1))</f>
        <v>29</v>
      </c>
      <c r="BX199">
        <f ca="1">SUM(OFFSET($B199,-($B199-1),MATCH(BX$6,$7:$7,)-1,1,1):OFFSET($B199,0,MATCH(BX$6,$7:$7,)-1,1,1))</f>
        <v>0</v>
      </c>
      <c r="BY199">
        <f ca="1">SUM(OFFSET($B199,-($B199-1),MATCH(BY$6,$7:$7,)-1,1,1):OFFSET($B199,0,MATCH(BY$6,$7:$7,)-1,1,1))</f>
        <v>0</v>
      </c>
      <c r="BZ199">
        <f ca="1">SUM(OFFSET($B199,-($B199-1),MATCH(BZ$6,$7:$7,)-1,1,1):OFFSET($B199,0,MATCH(BZ$6,$7:$7,)-1,1,1))</f>
        <v>46</v>
      </c>
      <c r="CA199">
        <f ca="1">SUM(OFFSET($B199,-($B199-1),MATCH(CA$6,$7:$7,)-1,1,1):OFFSET($B199,0,MATCH(CA$6,$7:$7,)-1,1,1))</f>
        <v>20</v>
      </c>
      <c r="CB199">
        <f ca="1">SUM(OFFSET($B199,-($B199-1),MATCH(CB$6,$7:$7,)-1,1,1):OFFSET($B199,0,MATCH(CB$6,$7:$7,)-1,1,1))</f>
        <v>0</v>
      </c>
      <c r="CC199">
        <f ca="1">SUM(OFFSET($B199,-($B199-1),MATCH(CC$6,$7:$7,)-1,1,1):OFFSET($B199,0,MATCH(CC$6,$7:$7,)-1,1,1))</f>
        <v>0</v>
      </c>
      <c r="CD199">
        <f ca="1">SUM(OFFSET($B199,-($B199-1),MATCH(CD$6,$7:$7,)-1,1,1):OFFSET($B199,0,MATCH(CD$6,$7:$7,)-1,1,1))</f>
        <v>0</v>
      </c>
      <c r="CE199">
        <f ca="1">SUM(OFFSET($B199,-($B199-1),MATCH(CE$6,$7:$7,)-1,1,1):OFFSET($B199,0,MATCH(CE$6,$7:$7,)-1,1,1))</f>
        <v>0</v>
      </c>
      <c r="CF199">
        <f ca="1">SUM(OFFSET($B199,-($B199-1),MATCH(CF$6,$7:$7,)-1,1,1):OFFSET($B199,0,MATCH(CF$6,$7:$7,)-1,1,1))</f>
        <v>0</v>
      </c>
      <c r="CG199">
        <f ca="1">SUM(OFFSET($B199,-($B199-1),MATCH(CG$6,$7:$7,)-1,1,1):OFFSET($B199,0,MATCH(CG$6,$7:$7,)-1,1,1))</f>
        <v>0</v>
      </c>
      <c r="CH199">
        <f ca="1">SUM(OFFSET($B199,-($B199-1),MATCH(CH$6,$7:$7,)-1,1,1):OFFSET($B199,0,MATCH(CH$6,$7:$7,)-1,1,1))</f>
        <v>0</v>
      </c>
      <c r="CI199">
        <f ca="1">SUM(OFFSET($B199,-($B199-1),MATCH(CI$6,$7:$7,)-1,1,1):OFFSET($B199,0,MATCH(CI$6,$7:$7,)-1,1,1))</f>
        <v>163</v>
      </c>
      <c r="CJ199" s="41">
        <f>'[3]Tab L Summary'!$B118</f>
        <v>0</v>
      </c>
      <c r="CK199">
        <f>'[3]Tab L Summary'!$D118</f>
        <v>0</v>
      </c>
      <c r="CL199" s="41">
        <f>'[3]Tab L Summary'!$F118</f>
        <v>0</v>
      </c>
      <c r="CM199">
        <f>'[3]Tab L Summary'!$H118</f>
        <v>0</v>
      </c>
      <c r="CN199" s="41">
        <f>'[3]Tab L Summary'!$J118</f>
        <v>1</v>
      </c>
      <c r="CO199" s="134">
        <f t="shared" ref="CO199:CS200" si="234">SUM(CJ188:CJ199)</f>
        <v>1767</v>
      </c>
      <c r="CP199" s="2">
        <f t="shared" si="234"/>
        <v>1180</v>
      </c>
      <c r="CQ199" s="2">
        <f t="shared" si="234"/>
        <v>12634</v>
      </c>
      <c r="CR199" s="2">
        <f t="shared" si="234"/>
        <v>0</v>
      </c>
      <c r="CS199" s="2">
        <f t="shared" si="234"/>
        <v>1168</v>
      </c>
      <c r="CT199">
        <f ca="1">SUM(OFFSET($B199,-($B199-1),MATCH(CT$6,$7:$7,)-1,1,1):OFFSET($B199,0,MATCH(CT$6,$7:$7,)-1,1,1))</f>
        <v>1180</v>
      </c>
      <c r="CU199">
        <f ca="1">SUM(OFFSET($B199,-($B199-1),MATCH(CU$6,$7:$7,)-1,1,1):OFFSET($B199,0,MATCH(CU$6,$7:$7,)-1,1,1))</f>
        <v>12634</v>
      </c>
      <c r="CV199">
        <f ca="1">SUM(OFFSET($B199,-($B199-1),MATCH(CV$6,$7:$7,)-1,1,1):OFFSET($B199,0,MATCH(CV$6,$7:$7,)-1,1,1))</f>
        <v>0</v>
      </c>
      <c r="CW199">
        <f ca="1">SUM(OFFSET($B199,-($B199-1),MATCH(CW$6,$7:$7,)-1,1,1):OFFSET($B199,0,MATCH(CW$6,$7:$7,)-1,1,1))</f>
        <v>1168</v>
      </c>
      <c r="CX199">
        <f ca="1">SUM(OFFSET($B199,-($B199-1),MATCH(CX$6,$7:$7,)-1,1,1):OFFSET($B199,0,MATCH(CX$6,$7:$7,)-1,1,1))</f>
        <v>10093</v>
      </c>
    </row>
    <row r="200" spans="2:102">
      <c r="B200" s="38">
        <v>8</v>
      </c>
      <c r="C200" s="37">
        <v>44501</v>
      </c>
      <c r="D200" s="153">
        <f>'[3]Data Summary'!$E75</f>
        <v>80</v>
      </c>
      <c r="E200" s="154">
        <f>'[3]Data Summary'!$I75</f>
        <v>1</v>
      </c>
      <c r="F200" s="154">
        <f>'[3]Data Summary'!$M75</f>
        <v>304</v>
      </c>
      <c r="G200" s="155">
        <f t="shared" si="231"/>
        <v>48518</v>
      </c>
      <c r="H200" s="155">
        <f t="shared" si="231"/>
        <v>590</v>
      </c>
      <c r="I200" s="155">
        <f t="shared" si="231"/>
        <v>100793</v>
      </c>
      <c r="J200" s="155">
        <f ca="1">SUM(OFFSET($B200,-($B200-1),MATCH(J$6,$7:$7,)-1,1,1):OFFSET($B200,0,MATCH(J$6,$7:$7,)-1,1,1))</f>
        <v>589</v>
      </c>
      <c r="K200" s="155">
        <f ca="1">SUM(OFFSET($B200,-($B200-1),MATCH(K$6,$7:$7,)-1,1,1):OFFSET($B200,0,MATCH(K$6,$7:$7,)-1,1,1))</f>
        <v>100619</v>
      </c>
      <c r="L200" s="155">
        <f ca="1">SUM(OFFSET($B200,-($B200-1),MATCH(L$6,$7:$7,)-1,1,1):OFFSET($B200,0,MATCH(L$6,$7:$7,)-1,1,1))</f>
        <v>318564</v>
      </c>
      <c r="M200" s="31">
        <f>'[3]Data Summary'!$C75</f>
        <v>239980</v>
      </c>
      <c r="N200" s="41">
        <f>'[3]Data Summary'!$G75</f>
        <v>5375</v>
      </c>
      <c r="O200" s="41">
        <f>'[3]Data Summary'!$K75</f>
        <v>357548</v>
      </c>
      <c r="P200">
        <f t="shared" si="232"/>
        <v>3782564</v>
      </c>
      <c r="Q200">
        <f t="shared" si="232"/>
        <v>62277</v>
      </c>
      <c r="R200">
        <f t="shared" si="232"/>
        <v>4950748</v>
      </c>
      <c r="S200">
        <f ca="1">SUM(OFFSET($B200,-($B200-1),MATCH(S$6,$7:$7,)-1,1,1):OFFSET($B200,0,MATCH(S$6,$7:$7,)-1,1,1))</f>
        <v>40482</v>
      </c>
      <c r="T200">
        <f ca="1">SUM(OFFSET($B200,-($B200-1),MATCH(T$6,$7:$7,)-1,1,1):OFFSET($B200,0,MATCH(T$6,$7:$7,)-1,1,1))</f>
        <v>3208109</v>
      </c>
      <c r="U200">
        <f ca="1">SUM(OFFSET($B200,-($B200-1),MATCH(U$6,$7:$7,)-1,1,1):OFFSET($B200,0,MATCH(U$6,$7:$7,)-1,1,1))</f>
        <v>30836558</v>
      </c>
      <c r="V200" s="31">
        <f>'[3]Tab K Summary'!$B119</f>
        <v>0</v>
      </c>
      <c r="W200" s="41">
        <f>'[3]Tab K Summary'!$D119</f>
        <v>0</v>
      </c>
      <c r="X200" s="41">
        <f>'[3]Tab K Summary'!$F119</f>
        <v>0</v>
      </c>
      <c r="Y200" s="41">
        <f>'[3]Tab K Summary'!$H119</f>
        <v>1</v>
      </c>
      <c r="Z200" s="41">
        <f>'[3]Tab K Summary'!$J119</f>
        <v>0</v>
      </c>
      <c r="AA200" s="41">
        <f>'[3]Tab K Summary'!$L119</f>
        <v>0</v>
      </c>
      <c r="AB200" s="41">
        <f>'[3]Tab K Summary'!$N119</f>
        <v>0</v>
      </c>
      <c r="AC200" s="41">
        <f>'[3]Tab K Summary'!$P119</f>
        <v>0</v>
      </c>
      <c r="AD200" s="41">
        <f>'[3]Tab K Summary'!$R119</f>
        <v>0</v>
      </c>
      <c r="AE200" s="41">
        <f>'[3]Tab K Summary'!$T119</f>
        <v>0</v>
      </c>
      <c r="AF200" s="41">
        <f t="shared" si="219"/>
        <v>0</v>
      </c>
      <c r="AG200" s="41">
        <f>'[3]Tab K Summary'!$X119</f>
        <v>0</v>
      </c>
      <c r="AH200" s="41">
        <f>'[3]Tab K Summary'!$Z119</f>
        <v>0</v>
      </c>
      <c r="AI200" s="41">
        <f t="shared" si="220"/>
        <v>0</v>
      </c>
      <c r="AJ200" s="41">
        <f t="shared" si="221"/>
        <v>0</v>
      </c>
      <c r="AK200" s="41">
        <f>'[3]Tab K Summary'!$AF119</f>
        <v>0</v>
      </c>
      <c r="AL200" s="41">
        <f>'[3]Tab K Summary'!$AH119</f>
        <v>0</v>
      </c>
      <c r="AM200" s="41">
        <f>'[3]Tab K Summary'!$AJ119</f>
        <v>0</v>
      </c>
      <c r="AN200" s="41">
        <f>'[3]Tab K Summary'!$AL119</f>
        <v>0</v>
      </c>
      <c r="AO200" s="41">
        <f>'[3]Tab K Summary'!$AN119</f>
        <v>0</v>
      </c>
      <c r="AP200" s="41">
        <f>'[3]Tab K Summary'!$AP119</f>
        <v>0</v>
      </c>
      <c r="AQ200" s="41">
        <f>'[3]Tab K Summary'!$AR119</f>
        <v>0</v>
      </c>
      <c r="AR200" s="2">
        <f t="shared" ref="AR200:BM200" si="235">SUM(V189:V200)</f>
        <v>29</v>
      </c>
      <c r="AS200" s="2">
        <f t="shared" si="235"/>
        <v>17122</v>
      </c>
      <c r="AT200" s="2">
        <f t="shared" si="235"/>
        <v>46</v>
      </c>
      <c r="AU200" s="2">
        <f t="shared" si="235"/>
        <v>7820</v>
      </c>
      <c r="AV200" s="2">
        <f t="shared" si="235"/>
        <v>130</v>
      </c>
      <c r="AW200" s="2">
        <f t="shared" si="235"/>
        <v>7</v>
      </c>
      <c r="AX200" s="2">
        <f t="shared" si="235"/>
        <v>20</v>
      </c>
      <c r="AY200" s="2">
        <f t="shared" si="235"/>
        <v>0</v>
      </c>
      <c r="AZ200" s="2">
        <f t="shared" si="235"/>
        <v>0</v>
      </c>
      <c r="BA200" s="2">
        <f t="shared" si="235"/>
        <v>0</v>
      </c>
      <c r="BB200" s="2">
        <f t="shared" si="235"/>
        <v>29</v>
      </c>
      <c r="BC200" s="2">
        <f t="shared" si="235"/>
        <v>0</v>
      </c>
      <c r="BD200" s="2">
        <f t="shared" si="235"/>
        <v>0</v>
      </c>
      <c r="BE200" s="2">
        <f t="shared" si="235"/>
        <v>46</v>
      </c>
      <c r="BF200" s="2">
        <f t="shared" si="235"/>
        <v>20</v>
      </c>
      <c r="BG200" s="2">
        <f t="shared" si="235"/>
        <v>0</v>
      </c>
      <c r="BH200" s="2">
        <f t="shared" si="235"/>
        <v>0</v>
      </c>
      <c r="BI200" s="2">
        <f t="shared" si="235"/>
        <v>0</v>
      </c>
      <c r="BJ200" s="2">
        <f t="shared" si="235"/>
        <v>0</v>
      </c>
      <c r="BK200" s="2">
        <f t="shared" si="235"/>
        <v>0</v>
      </c>
      <c r="BL200" s="2">
        <f t="shared" si="235"/>
        <v>0</v>
      </c>
      <c r="BM200" s="2">
        <f t="shared" si="235"/>
        <v>0</v>
      </c>
      <c r="BN200">
        <f ca="1">SUM(OFFSET($B200,-($B200-1),MATCH(BN$6,$7:$7,)-1,1,1):OFFSET($B200,0,MATCH(BN$6,$7:$7,)-1,1,1))</f>
        <v>17122</v>
      </c>
      <c r="BO200">
        <f ca="1">SUM(OFFSET($B200,-($B200-1),MATCH(BO$6,$7:$7,)-1,1,1):OFFSET($B200,0,MATCH(BO$6,$7:$7,)-1,1,1))</f>
        <v>46</v>
      </c>
      <c r="BP200">
        <f ca="1">SUM(OFFSET($B200,-($B200-1),MATCH(BP$6,$7:$7,)-1,1,1):OFFSET($B200,0,MATCH(BP$6,$7:$7,)-1,1,1))</f>
        <v>7820</v>
      </c>
      <c r="BQ200">
        <f ca="1">SUM(OFFSET($B200,-($B200-1),MATCH(BQ$6,$7:$7,)-1,1,1):OFFSET($B200,0,MATCH(BQ$6,$7:$7,)-1,1,1))</f>
        <v>130</v>
      </c>
      <c r="BR200">
        <f ca="1">SUM(OFFSET($B200,-($B200-1),MATCH(BR$6,$7:$7,)-1,1,1):OFFSET($B200,0,MATCH(BR$6,$7:$7,)-1,1,1))</f>
        <v>7</v>
      </c>
      <c r="BS200">
        <f ca="1">SUM(OFFSET($B200,-($B200-1),MATCH(BS$6,$7:$7,)-1,1,1):OFFSET($B200,0,MATCH(BS$6,$7:$7,)-1,1,1))</f>
        <v>20</v>
      </c>
      <c r="BT200">
        <f ca="1">SUM(OFFSET($B200,-($B200-1),MATCH(BT$6,$7:$7,)-1,1,1):OFFSET($B200,0,MATCH(BT$6,$7:$7,)-1,1,1))</f>
        <v>0</v>
      </c>
      <c r="BU200">
        <f ca="1">SUM(OFFSET($B200,-($B200-1),MATCH(BU$6,$7:$7,)-1,1,1):OFFSET($B200,0,MATCH(BU$6,$7:$7,)-1,1,1))</f>
        <v>0</v>
      </c>
      <c r="BV200">
        <f ca="1">SUM(OFFSET($B200,-($B200-1),MATCH(BV$6,$7:$7,)-1,1,1):OFFSET($B200,0,MATCH(BV$6,$7:$7,)-1,1,1))</f>
        <v>0</v>
      </c>
      <c r="BW200">
        <f ca="1">SUM(OFFSET($B200,-($B200-1),MATCH(BW$6,$7:$7,)-1,1,1):OFFSET($B200,0,MATCH(BW$6,$7:$7,)-1,1,1))</f>
        <v>29</v>
      </c>
      <c r="BX200">
        <f ca="1">SUM(OFFSET($B200,-($B200-1),MATCH(BX$6,$7:$7,)-1,1,1):OFFSET($B200,0,MATCH(BX$6,$7:$7,)-1,1,1))</f>
        <v>0</v>
      </c>
      <c r="BY200">
        <f ca="1">SUM(OFFSET($B200,-($B200-1),MATCH(BY$6,$7:$7,)-1,1,1):OFFSET($B200,0,MATCH(BY$6,$7:$7,)-1,1,1))</f>
        <v>0</v>
      </c>
      <c r="BZ200">
        <f ca="1">SUM(OFFSET($B200,-($B200-1),MATCH(BZ$6,$7:$7,)-1,1,1):OFFSET($B200,0,MATCH(BZ$6,$7:$7,)-1,1,1))</f>
        <v>46</v>
      </c>
      <c r="CA200">
        <f ca="1">SUM(OFFSET($B200,-($B200-1),MATCH(CA$6,$7:$7,)-1,1,1):OFFSET($B200,0,MATCH(CA$6,$7:$7,)-1,1,1))</f>
        <v>20</v>
      </c>
      <c r="CB200">
        <f ca="1">SUM(OFFSET($B200,-($B200-1),MATCH(CB$6,$7:$7,)-1,1,1):OFFSET($B200,0,MATCH(CB$6,$7:$7,)-1,1,1))</f>
        <v>0</v>
      </c>
      <c r="CC200">
        <f ca="1">SUM(OFFSET($B200,-($B200-1),MATCH(CC$6,$7:$7,)-1,1,1):OFFSET($B200,0,MATCH(CC$6,$7:$7,)-1,1,1))</f>
        <v>0</v>
      </c>
      <c r="CD200">
        <f ca="1">SUM(OFFSET($B200,-($B200-1),MATCH(CD$6,$7:$7,)-1,1,1):OFFSET($B200,0,MATCH(CD$6,$7:$7,)-1,1,1))</f>
        <v>0</v>
      </c>
      <c r="CE200">
        <f ca="1">SUM(OFFSET($B200,-($B200-1),MATCH(CE$6,$7:$7,)-1,1,1):OFFSET($B200,0,MATCH(CE$6,$7:$7,)-1,1,1))</f>
        <v>0</v>
      </c>
      <c r="CF200">
        <f ca="1">SUM(OFFSET($B200,-($B200-1),MATCH(CF$6,$7:$7,)-1,1,1):OFFSET($B200,0,MATCH(CF$6,$7:$7,)-1,1,1))</f>
        <v>0</v>
      </c>
      <c r="CG200">
        <f ca="1">SUM(OFFSET($B200,-($B200-1),MATCH(CG$6,$7:$7,)-1,1,1):OFFSET($B200,0,MATCH(CG$6,$7:$7,)-1,1,1))</f>
        <v>0</v>
      </c>
      <c r="CH200">
        <f ca="1">SUM(OFFSET($B200,-($B200-1),MATCH(CH$6,$7:$7,)-1,1,1):OFFSET($B200,0,MATCH(CH$6,$7:$7,)-1,1,1))</f>
        <v>0</v>
      </c>
      <c r="CI200">
        <f ca="1">SUM(OFFSET($B200,-($B200-1),MATCH(CI$6,$7:$7,)-1,1,1):OFFSET($B200,0,MATCH(CI$6,$7:$7,)-1,1,1))</f>
        <v>192</v>
      </c>
      <c r="CJ200" s="41">
        <f>'[3]Tab L Summary'!$B119</f>
        <v>0</v>
      </c>
      <c r="CK200">
        <f>'[3]Tab L Summary'!$D119</f>
        <v>0</v>
      </c>
      <c r="CL200" s="41">
        <f>'[3]Tab L Summary'!$F119</f>
        <v>0</v>
      </c>
      <c r="CM200">
        <f>'[3]Tab L Summary'!$H119</f>
        <v>0</v>
      </c>
      <c r="CN200" s="41">
        <f>'[3]Tab L Summary'!$J119</f>
        <v>0</v>
      </c>
      <c r="CO200" s="134">
        <f t="shared" si="234"/>
        <v>1767</v>
      </c>
      <c r="CP200" s="2">
        <f t="shared" si="234"/>
        <v>1180</v>
      </c>
      <c r="CQ200" s="2">
        <f t="shared" si="234"/>
        <v>12634</v>
      </c>
      <c r="CR200" s="2">
        <f t="shared" si="234"/>
        <v>0</v>
      </c>
      <c r="CS200" s="2">
        <f t="shared" si="234"/>
        <v>1168</v>
      </c>
      <c r="CT200">
        <f ca="1">SUM(OFFSET($B200,-($B200-1),MATCH(CT$6,$7:$7,)-1,1,1):OFFSET($B200,0,MATCH(CT$6,$7:$7,)-1,1,1))</f>
        <v>1180</v>
      </c>
      <c r="CU200">
        <f ca="1">SUM(OFFSET($B200,-($B200-1),MATCH(CU$6,$7:$7,)-1,1,1):OFFSET($B200,0,MATCH(CU$6,$7:$7,)-1,1,1))</f>
        <v>12634</v>
      </c>
      <c r="CV200">
        <f ca="1">SUM(OFFSET($B200,-($B200-1),MATCH(CV$6,$7:$7,)-1,1,1):OFFSET($B200,0,MATCH(CV$6,$7:$7,)-1,1,1))</f>
        <v>0</v>
      </c>
      <c r="CW200">
        <f ca="1">SUM(OFFSET($B200,-($B200-1),MATCH(CW$6,$7:$7,)-1,1,1):OFFSET($B200,0,MATCH(CW$6,$7:$7,)-1,1,1))</f>
        <v>1168</v>
      </c>
      <c r="CX200">
        <f ca="1">SUM(OFFSET($B200,-($B200-1),MATCH(CX$6,$7:$7,)-1,1,1):OFFSET($B200,0,MATCH(CX$6,$7:$7,)-1,1,1))</f>
        <v>11860</v>
      </c>
    </row>
    <row r="201" spans="2:102">
      <c r="B201" s="38">
        <v>9</v>
      </c>
      <c r="C201" s="37">
        <v>44531</v>
      </c>
      <c r="D201" s="153">
        <f>'[3]Data Summary'!$E76</f>
        <v>0</v>
      </c>
      <c r="E201" s="154">
        <f>'[3]Data Summary'!$I76</f>
        <v>0</v>
      </c>
      <c r="F201" s="154">
        <f>'[3]Data Summary'!$M76</f>
        <v>0</v>
      </c>
      <c r="G201" s="155">
        <f t="shared" ref="G201:I202" si="236">SUM(D190:D201)</f>
        <v>48518</v>
      </c>
      <c r="H201" s="155">
        <f t="shared" si="236"/>
        <v>590</v>
      </c>
      <c r="I201" s="155">
        <f t="shared" si="236"/>
        <v>100793</v>
      </c>
      <c r="J201" s="155">
        <f ca="1">SUM(OFFSET($B201,-($B201-1),MATCH(J$6,$7:$7,)-1,1,1):OFFSET($B201,0,MATCH(J$6,$7:$7,)-1,1,1))</f>
        <v>589</v>
      </c>
      <c r="K201" s="155">
        <f ca="1">SUM(OFFSET($B201,-($B201-1),MATCH(K$6,$7:$7,)-1,1,1):OFFSET($B201,0,MATCH(K$6,$7:$7,)-1,1,1))</f>
        <v>100619</v>
      </c>
      <c r="L201" s="155">
        <f ca="1">SUM(OFFSET($B201,-($B201-1),MATCH(L$6,$7:$7,)-1,1,1):OFFSET($B201,0,MATCH(L$6,$7:$7,)-1,1,1))</f>
        <v>367082</v>
      </c>
      <c r="M201" s="31">
        <f>'[3]Data Summary'!$C76</f>
        <v>295902</v>
      </c>
      <c r="N201" s="41">
        <f>'[3]Data Summary'!$G76</f>
        <v>5867</v>
      </c>
      <c r="O201" s="41">
        <f>'[3]Data Summary'!$K76</f>
        <v>439326</v>
      </c>
      <c r="P201">
        <f t="shared" ref="P201:R202" si="237">SUM(M190:M201)</f>
        <v>3721803</v>
      </c>
      <c r="Q201">
        <f t="shared" si="237"/>
        <v>62447</v>
      </c>
      <c r="R201">
        <f t="shared" si="237"/>
        <v>4927512</v>
      </c>
      <c r="S201">
        <f ca="1">SUM(OFFSET($B201,-($B201-1),MATCH(S$6,$7:$7,)-1,1,1):OFFSET($B201,0,MATCH(S$6,$7:$7,)-1,1,1))</f>
        <v>46349</v>
      </c>
      <c r="T201">
        <f ca="1">SUM(OFFSET($B201,-($B201-1),MATCH(T$6,$7:$7,)-1,1,1):OFFSET($B201,0,MATCH(T$6,$7:$7,)-1,1,1))</f>
        <v>3647435</v>
      </c>
      <c r="U201">
        <f ca="1">SUM(OFFSET($B201,-($B201-1),MATCH(U$6,$7:$7,)-1,1,1):OFFSET($B201,0,MATCH(U$6,$7:$7,)-1,1,1))</f>
        <v>34558361</v>
      </c>
      <c r="V201" s="31">
        <f>'[3]Tab K Summary'!$B120</f>
        <v>0</v>
      </c>
      <c r="W201" s="41">
        <f>'[3]Tab K Summary'!$D120</f>
        <v>0</v>
      </c>
      <c r="X201" s="41">
        <f>'[3]Tab K Summary'!$F120</f>
        <v>0</v>
      </c>
      <c r="Y201" s="41">
        <f>'[3]Tab K Summary'!$H120</f>
        <v>0</v>
      </c>
      <c r="Z201" s="41">
        <f>'[3]Tab K Summary'!$J120</f>
        <v>0</v>
      </c>
      <c r="AA201" s="41">
        <f>'[3]Tab K Summary'!$L120</f>
        <v>0</v>
      </c>
      <c r="AB201" s="41">
        <f>'[3]Tab K Summary'!$N120</f>
        <v>0</v>
      </c>
      <c r="AC201" s="41">
        <f>'[3]Tab K Summary'!$P120</f>
        <v>0</v>
      </c>
      <c r="AD201" s="41">
        <f>'[3]Tab K Summary'!$R120</f>
        <v>0</v>
      </c>
      <c r="AE201" s="41">
        <f>'[3]Tab K Summary'!$T120</f>
        <v>0</v>
      </c>
      <c r="AF201" s="41">
        <f t="shared" ref="AF201:AF206" si="238">V201</f>
        <v>0</v>
      </c>
      <c r="AG201" s="41">
        <f>'[3]Tab K Summary'!$X120</f>
        <v>0</v>
      </c>
      <c r="AH201" s="41">
        <f>'[3]Tab K Summary'!$Z120</f>
        <v>0</v>
      </c>
      <c r="AI201" s="41">
        <f t="shared" ref="AI201:AI206" si="239">X201</f>
        <v>0</v>
      </c>
      <c r="AJ201" s="41">
        <f t="shared" ref="AJ201:AJ206" si="240">AB201</f>
        <v>0</v>
      </c>
      <c r="AK201" s="41">
        <f>'[3]Tab K Summary'!$AF120</f>
        <v>0</v>
      </c>
      <c r="AL201" s="41">
        <f>'[3]Tab K Summary'!$AH120</f>
        <v>0</v>
      </c>
      <c r="AM201" s="41">
        <f>'[3]Tab K Summary'!$AJ120</f>
        <v>0</v>
      </c>
      <c r="AN201" s="41">
        <f>'[3]Tab K Summary'!$AL120</f>
        <v>0</v>
      </c>
      <c r="AO201" s="41">
        <f>'[3]Tab K Summary'!$AN120</f>
        <v>0</v>
      </c>
      <c r="AP201" s="41">
        <f>'[3]Tab K Summary'!$AP120</f>
        <v>0</v>
      </c>
      <c r="AQ201" s="41">
        <f>'[3]Tab K Summary'!$AR120</f>
        <v>0</v>
      </c>
      <c r="AR201" s="2">
        <f t="shared" ref="AR201:BM201" si="241">SUM(V190:V201)</f>
        <v>29</v>
      </c>
      <c r="AS201" s="2">
        <f t="shared" si="241"/>
        <v>17122</v>
      </c>
      <c r="AT201" s="2">
        <f t="shared" si="241"/>
        <v>46</v>
      </c>
      <c r="AU201" s="2">
        <f t="shared" si="241"/>
        <v>7820</v>
      </c>
      <c r="AV201" s="2">
        <f t="shared" si="241"/>
        <v>130</v>
      </c>
      <c r="AW201" s="2">
        <f t="shared" si="241"/>
        <v>7</v>
      </c>
      <c r="AX201" s="2">
        <f t="shared" si="241"/>
        <v>20</v>
      </c>
      <c r="AY201" s="2">
        <f t="shared" si="241"/>
        <v>0</v>
      </c>
      <c r="AZ201" s="2">
        <f t="shared" si="241"/>
        <v>0</v>
      </c>
      <c r="BA201" s="2">
        <f t="shared" si="241"/>
        <v>0</v>
      </c>
      <c r="BB201" s="2">
        <f t="shared" si="241"/>
        <v>29</v>
      </c>
      <c r="BC201" s="2">
        <f t="shared" si="241"/>
        <v>0</v>
      </c>
      <c r="BD201" s="2">
        <f t="shared" si="241"/>
        <v>0</v>
      </c>
      <c r="BE201" s="2">
        <f t="shared" si="241"/>
        <v>46</v>
      </c>
      <c r="BF201" s="2">
        <f t="shared" si="241"/>
        <v>20</v>
      </c>
      <c r="BG201" s="2">
        <f t="shared" si="241"/>
        <v>0</v>
      </c>
      <c r="BH201" s="2">
        <f t="shared" si="241"/>
        <v>0</v>
      </c>
      <c r="BI201" s="2">
        <f t="shared" si="241"/>
        <v>0</v>
      </c>
      <c r="BJ201" s="2">
        <f t="shared" si="241"/>
        <v>0</v>
      </c>
      <c r="BK201" s="2">
        <f t="shared" si="241"/>
        <v>0</v>
      </c>
      <c r="BL201" s="2">
        <f t="shared" si="241"/>
        <v>0</v>
      </c>
      <c r="BM201" s="2">
        <f t="shared" si="241"/>
        <v>0</v>
      </c>
      <c r="BN201">
        <f ca="1">SUM(OFFSET($B201,-($B201-1),MATCH(BN$6,$7:$7,)-1,1,1):OFFSET($B201,0,MATCH(BN$6,$7:$7,)-1,1,1))</f>
        <v>17122</v>
      </c>
      <c r="BO201">
        <f ca="1">SUM(OFFSET($B201,-($B201-1),MATCH(BO$6,$7:$7,)-1,1,1):OFFSET($B201,0,MATCH(BO$6,$7:$7,)-1,1,1))</f>
        <v>46</v>
      </c>
      <c r="BP201">
        <f ca="1">SUM(OFFSET($B201,-($B201-1),MATCH(BP$6,$7:$7,)-1,1,1):OFFSET($B201,0,MATCH(BP$6,$7:$7,)-1,1,1))</f>
        <v>7820</v>
      </c>
      <c r="BQ201">
        <f ca="1">SUM(OFFSET($B201,-($B201-1),MATCH(BQ$6,$7:$7,)-1,1,1):OFFSET($B201,0,MATCH(BQ$6,$7:$7,)-1,1,1))</f>
        <v>130</v>
      </c>
      <c r="BR201">
        <f ca="1">SUM(OFFSET($B201,-($B201-1),MATCH(BR$6,$7:$7,)-1,1,1):OFFSET($B201,0,MATCH(BR$6,$7:$7,)-1,1,1))</f>
        <v>7</v>
      </c>
      <c r="BS201">
        <f ca="1">SUM(OFFSET($B201,-($B201-1),MATCH(BS$6,$7:$7,)-1,1,1):OFFSET($B201,0,MATCH(BS$6,$7:$7,)-1,1,1))</f>
        <v>20</v>
      </c>
      <c r="BT201">
        <f ca="1">SUM(OFFSET($B201,-($B201-1),MATCH(BT$6,$7:$7,)-1,1,1):OFFSET($B201,0,MATCH(BT$6,$7:$7,)-1,1,1))</f>
        <v>0</v>
      </c>
      <c r="BU201">
        <f ca="1">SUM(OFFSET($B201,-($B201-1),MATCH(BU$6,$7:$7,)-1,1,1):OFFSET($B201,0,MATCH(BU$6,$7:$7,)-1,1,1))</f>
        <v>0</v>
      </c>
      <c r="BV201">
        <f ca="1">SUM(OFFSET($B201,-($B201-1),MATCH(BV$6,$7:$7,)-1,1,1):OFFSET($B201,0,MATCH(BV$6,$7:$7,)-1,1,1))</f>
        <v>0</v>
      </c>
      <c r="BW201">
        <f ca="1">SUM(OFFSET($B201,-($B201-1),MATCH(BW$6,$7:$7,)-1,1,1):OFFSET($B201,0,MATCH(BW$6,$7:$7,)-1,1,1))</f>
        <v>29</v>
      </c>
      <c r="BX201">
        <f ca="1">SUM(OFFSET($B201,-($B201-1),MATCH(BX$6,$7:$7,)-1,1,1):OFFSET($B201,0,MATCH(BX$6,$7:$7,)-1,1,1))</f>
        <v>0</v>
      </c>
      <c r="BY201">
        <f ca="1">SUM(OFFSET($B201,-($B201-1),MATCH(BY$6,$7:$7,)-1,1,1):OFFSET($B201,0,MATCH(BY$6,$7:$7,)-1,1,1))</f>
        <v>0</v>
      </c>
      <c r="BZ201">
        <f ca="1">SUM(OFFSET($B201,-($B201-1),MATCH(BZ$6,$7:$7,)-1,1,1):OFFSET($B201,0,MATCH(BZ$6,$7:$7,)-1,1,1))</f>
        <v>46</v>
      </c>
      <c r="CA201">
        <f ca="1">SUM(OFFSET($B201,-($B201-1),MATCH(CA$6,$7:$7,)-1,1,1):OFFSET($B201,0,MATCH(CA$6,$7:$7,)-1,1,1))</f>
        <v>20</v>
      </c>
      <c r="CB201">
        <f ca="1">SUM(OFFSET($B201,-($B201-1),MATCH(CB$6,$7:$7,)-1,1,1):OFFSET($B201,0,MATCH(CB$6,$7:$7,)-1,1,1))</f>
        <v>0</v>
      </c>
      <c r="CC201">
        <f ca="1">SUM(OFFSET($B201,-($B201-1),MATCH(CC$6,$7:$7,)-1,1,1):OFFSET($B201,0,MATCH(CC$6,$7:$7,)-1,1,1))</f>
        <v>0</v>
      </c>
      <c r="CD201">
        <f ca="1">SUM(OFFSET($B201,-($B201-1),MATCH(CD$6,$7:$7,)-1,1,1):OFFSET($B201,0,MATCH(CD$6,$7:$7,)-1,1,1))</f>
        <v>0</v>
      </c>
      <c r="CE201">
        <f ca="1">SUM(OFFSET($B201,-($B201-1),MATCH(CE$6,$7:$7,)-1,1,1):OFFSET($B201,0,MATCH(CE$6,$7:$7,)-1,1,1))</f>
        <v>0</v>
      </c>
      <c r="CF201">
        <f ca="1">SUM(OFFSET($B201,-($B201-1),MATCH(CF$6,$7:$7,)-1,1,1):OFFSET($B201,0,MATCH(CF$6,$7:$7,)-1,1,1))</f>
        <v>0</v>
      </c>
      <c r="CG201">
        <f ca="1">SUM(OFFSET($B201,-($B201-1),MATCH(CG$6,$7:$7,)-1,1,1):OFFSET($B201,0,MATCH(CG$6,$7:$7,)-1,1,1))</f>
        <v>0</v>
      </c>
      <c r="CH201">
        <f ca="1">SUM(OFFSET($B201,-($B201-1),MATCH(CH$6,$7:$7,)-1,1,1):OFFSET($B201,0,MATCH(CH$6,$7:$7,)-1,1,1))</f>
        <v>0</v>
      </c>
      <c r="CI201">
        <f ca="1">SUM(OFFSET($B201,-($B201-1),MATCH(CI$6,$7:$7,)-1,1,1):OFFSET($B201,0,MATCH(CI$6,$7:$7,)-1,1,1))</f>
        <v>221</v>
      </c>
      <c r="CJ201" s="41">
        <f>'[3]Tab L Summary'!$B120</f>
        <v>0</v>
      </c>
      <c r="CK201">
        <f>'[3]Tab L Summary'!$D120</f>
        <v>0</v>
      </c>
      <c r="CL201" s="41">
        <f>'[3]Tab L Summary'!$F120</f>
        <v>0</v>
      </c>
      <c r="CM201">
        <f>'[3]Tab L Summary'!$H120</f>
        <v>0</v>
      </c>
      <c r="CN201" s="41">
        <f>'[3]Tab L Summary'!$J120</f>
        <v>0</v>
      </c>
      <c r="CO201" s="134">
        <f t="shared" ref="CO201:CS202" si="242">SUM(CJ190:CJ201)</f>
        <v>1767</v>
      </c>
      <c r="CP201" s="2">
        <f t="shared" si="242"/>
        <v>1180</v>
      </c>
      <c r="CQ201" s="2">
        <f t="shared" si="242"/>
        <v>12634</v>
      </c>
      <c r="CR201" s="2">
        <f t="shared" si="242"/>
        <v>0</v>
      </c>
      <c r="CS201" s="2">
        <f t="shared" si="242"/>
        <v>1168</v>
      </c>
      <c r="CT201">
        <f ca="1">SUM(OFFSET($B201,-($B201-1),MATCH(CT$6,$7:$7,)-1,1,1):OFFSET($B201,0,MATCH(CT$6,$7:$7,)-1,1,1))</f>
        <v>1180</v>
      </c>
      <c r="CU201">
        <f ca="1">SUM(OFFSET($B201,-($B201-1),MATCH(CU$6,$7:$7,)-1,1,1):OFFSET($B201,0,MATCH(CU$6,$7:$7,)-1,1,1))</f>
        <v>12634</v>
      </c>
      <c r="CV201">
        <f ca="1">SUM(OFFSET($B201,-($B201-1),MATCH(CV$6,$7:$7,)-1,1,1):OFFSET($B201,0,MATCH(CV$6,$7:$7,)-1,1,1))</f>
        <v>0</v>
      </c>
      <c r="CW201">
        <f ca="1">SUM(OFFSET($B201,-($B201-1),MATCH(CW$6,$7:$7,)-1,1,1):OFFSET($B201,0,MATCH(CW$6,$7:$7,)-1,1,1))</f>
        <v>1168</v>
      </c>
      <c r="CX201">
        <f ca="1">SUM(OFFSET($B201,-($B201-1),MATCH(CX$6,$7:$7,)-1,1,1):OFFSET($B201,0,MATCH(CX$6,$7:$7,)-1,1,1))</f>
        <v>13627</v>
      </c>
    </row>
    <row r="202" spans="2:102">
      <c r="B202" s="38">
        <v>10</v>
      </c>
      <c r="C202" s="37">
        <v>44562</v>
      </c>
      <c r="D202" s="153">
        <f>'[3]Data Summary'!$E77</f>
        <v>0</v>
      </c>
      <c r="E202" s="154">
        <f>'[3]Data Summary'!$I77</f>
        <v>0</v>
      </c>
      <c r="F202" s="154">
        <f>'[3]Data Summary'!$M77</f>
        <v>0</v>
      </c>
      <c r="G202" s="155">
        <f t="shared" si="236"/>
        <v>48518</v>
      </c>
      <c r="H202" s="155">
        <f t="shared" si="236"/>
        <v>590</v>
      </c>
      <c r="I202" s="155">
        <f t="shared" si="236"/>
        <v>100793</v>
      </c>
      <c r="J202" s="155">
        <f ca="1">SUM(OFFSET($B202,-($B202-1),MATCH(J$6,$7:$7,)-1,1,1):OFFSET($B202,0,MATCH(J$6,$7:$7,)-1,1,1))</f>
        <v>589</v>
      </c>
      <c r="K202" s="155">
        <f ca="1">SUM(OFFSET($B202,-($B202-1),MATCH(K$6,$7:$7,)-1,1,1):OFFSET($B202,0,MATCH(K$6,$7:$7,)-1,1,1))</f>
        <v>100619</v>
      </c>
      <c r="L202" s="155">
        <f ca="1">SUM(OFFSET($B202,-($B202-1),MATCH(L$6,$7:$7,)-1,1,1):OFFSET($B202,0,MATCH(L$6,$7:$7,)-1,1,1))</f>
        <v>415600</v>
      </c>
      <c r="M202" s="31">
        <f>'[3]Data Summary'!$C77</f>
        <v>290893</v>
      </c>
      <c r="N202" s="41">
        <f>'[3]Data Summary'!$G77</f>
        <v>5585</v>
      </c>
      <c r="O202" s="41">
        <f>'[3]Data Summary'!$K77</f>
        <v>439714</v>
      </c>
      <c r="P202">
        <f t="shared" si="237"/>
        <v>3715405</v>
      </c>
      <c r="Q202">
        <f t="shared" si="237"/>
        <v>63036</v>
      </c>
      <c r="R202">
        <f t="shared" si="237"/>
        <v>4969583</v>
      </c>
      <c r="S202">
        <f ca="1">SUM(OFFSET($B202,-($B202-1),MATCH(S$6,$7:$7,)-1,1,1):OFFSET($B202,0,MATCH(S$6,$7:$7,)-1,1,1))</f>
        <v>51934</v>
      </c>
      <c r="T202">
        <f ca="1">SUM(OFFSET($B202,-($B202-1),MATCH(T$6,$7:$7,)-1,1,1):OFFSET($B202,0,MATCH(T$6,$7:$7,)-1,1,1))</f>
        <v>4087149</v>
      </c>
      <c r="U202">
        <f ca="1">SUM(OFFSET($B202,-($B202-1),MATCH(U$6,$7:$7,)-1,1,1):OFFSET($B202,0,MATCH(U$6,$7:$7,)-1,1,1))</f>
        <v>38273766</v>
      </c>
      <c r="V202" s="31">
        <f>'[3]Tab K Summary'!$B121</f>
        <v>0</v>
      </c>
      <c r="W202" s="41">
        <f>'[3]Tab K Summary'!$D121</f>
        <v>0</v>
      </c>
      <c r="X202" s="41">
        <f>'[3]Tab K Summary'!$F121</f>
        <v>0</v>
      </c>
      <c r="Y202" s="41">
        <f>'[3]Tab K Summary'!$H121</f>
        <v>0</v>
      </c>
      <c r="Z202" s="41">
        <f>'[3]Tab K Summary'!$J121</f>
        <v>0</v>
      </c>
      <c r="AA202" s="41">
        <f>'[3]Tab K Summary'!$L121</f>
        <v>0</v>
      </c>
      <c r="AB202" s="41">
        <f>'[3]Tab K Summary'!$N121</f>
        <v>0</v>
      </c>
      <c r="AC202" s="41">
        <f>'[3]Tab K Summary'!$P121</f>
        <v>0</v>
      </c>
      <c r="AD202" s="41">
        <f>'[3]Tab K Summary'!$R121</f>
        <v>0</v>
      </c>
      <c r="AE202" s="41">
        <f>'[3]Tab K Summary'!$T121</f>
        <v>0</v>
      </c>
      <c r="AF202" s="41">
        <f t="shared" si="238"/>
        <v>0</v>
      </c>
      <c r="AG202" s="41">
        <f>'[3]Tab K Summary'!$X121</f>
        <v>0</v>
      </c>
      <c r="AH202" s="41">
        <f>'[3]Tab K Summary'!$Z121</f>
        <v>0</v>
      </c>
      <c r="AI202" s="41">
        <f t="shared" si="239"/>
        <v>0</v>
      </c>
      <c r="AJ202" s="41">
        <f t="shared" si="240"/>
        <v>0</v>
      </c>
      <c r="AK202" s="41">
        <f>'[3]Tab K Summary'!$AF121</f>
        <v>0</v>
      </c>
      <c r="AL202" s="41">
        <f>'[3]Tab K Summary'!$AH121</f>
        <v>0</v>
      </c>
      <c r="AM202" s="41">
        <f>'[3]Tab K Summary'!$AJ121</f>
        <v>0</v>
      </c>
      <c r="AN202" s="41">
        <f>'[3]Tab K Summary'!$AL121</f>
        <v>0</v>
      </c>
      <c r="AO202" s="41">
        <f>'[3]Tab K Summary'!$AN121</f>
        <v>0</v>
      </c>
      <c r="AP202" s="41">
        <f>'[3]Tab K Summary'!$AP121</f>
        <v>0</v>
      </c>
      <c r="AQ202" s="41">
        <f>'[3]Tab K Summary'!$AR121</f>
        <v>0</v>
      </c>
      <c r="AR202" s="2">
        <f t="shared" ref="AR202:BM202" si="243">SUM(V191:V202)</f>
        <v>29</v>
      </c>
      <c r="AS202" s="2">
        <f t="shared" si="243"/>
        <v>17122</v>
      </c>
      <c r="AT202" s="2">
        <f t="shared" si="243"/>
        <v>46</v>
      </c>
      <c r="AU202" s="2">
        <f t="shared" si="243"/>
        <v>7820</v>
      </c>
      <c r="AV202" s="2">
        <f t="shared" si="243"/>
        <v>130</v>
      </c>
      <c r="AW202" s="2">
        <f t="shared" si="243"/>
        <v>7</v>
      </c>
      <c r="AX202" s="2">
        <f t="shared" si="243"/>
        <v>20</v>
      </c>
      <c r="AY202" s="2">
        <f t="shared" si="243"/>
        <v>0</v>
      </c>
      <c r="AZ202" s="2">
        <f t="shared" si="243"/>
        <v>0</v>
      </c>
      <c r="BA202" s="2">
        <f t="shared" si="243"/>
        <v>0</v>
      </c>
      <c r="BB202" s="2">
        <f t="shared" si="243"/>
        <v>29</v>
      </c>
      <c r="BC202" s="2">
        <f t="shared" si="243"/>
        <v>0</v>
      </c>
      <c r="BD202" s="2">
        <f t="shared" si="243"/>
        <v>0</v>
      </c>
      <c r="BE202" s="2">
        <f t="shared" si="243"/>
        <v>46</v>
      </c>
      <c r="BF202" s="2">
        <f t="shared" si="243"/>
        <v>20</v>
      </c>
      <c r="BG202" s="2">
        <f t="shared" si="243"/>
        <v>0</v>
      </c>
      <c r="BH202" s="2">
        <f t="shared" si="243"/>
        <v>0</v>
      </c>
      <c r="BI202" s="2">
        <f t="shared" si="243"/>
        <v>0</v>
      </c>
      <c r="BJ202" s="2">
        <f t="shared" si="243"/>
        <v>0</v>
      </c>
      <c r="BK202" s="2">
        <f t="shared" si="243"/>
        <v>0</v>
      </c>
      <c r="BL202" s="2">
        <f t="shared" si="243"/>
        <v>0</v>
      </c>
      <c r="BM202" s="2">
        <f t="shared" si="243"/>
        <v>0</v>
      </c>
      <c r="BN202">
        <f ca="1">SUM(OFFSET($B202,-($B202-1),MATCH(BN$6,$7:$7,)-1,1,1):OFFSET($B202,0,MATCH(BN$6,$7:$7,)-1,1,1))</f>
        <v>17122</v>
      </c>
      <c r="BO202">
        <f ca="1">SUM(OFFSET($B202,-($B202-1),MATCH(BO$6,$7:$7,)-1,1,1):OFFSET($B202,0,MATCH(BO$6,$7:$7,)-1,1,1))</f>
        <v>46</v>
      </c>
      <c r="BP202">
        <f ca="1">SUM(OFFSET($B202,-($B202-1),MATCH(BP$6,$7:$7,)-1,1,1):OFFSET($B202,0,MATCH(BP$6,$7:$7,)-1,1,1))</f>
        <v>7820</v>
      </c>
      <c r="BQ202">
        <f ca="1">SUM(OFFSET($B202,-($B202-1),MATCH(BQ$6,$7:$7,)-1,1,1):OFFSET($B202,0,MATCH(BQ$6,$7:$7,)-1,1,1))</f>
        <v>130</v>
      </c>
      <c r="BR202">
        <f ca="1">SUM(OFFSET($B202,-($B202-1),MATCH(BR$6,$7:$7,)-1,1,1):OFFSET($B202,0,MATCH(BR$6,$7:$7,)-1,1,1))</f>
        <v>7</v>
      </c>
      <c r="BS202">
        <f ca="1">SUM(OFFSET($B202,-($B202-1),MATCH(BS$6,$7:$7,)-1,1,1):OFFSET($B202,0,MATCH(BS$6,$7:$7,)-1,1,1))</f>
        <v>20</v>
      </c>
      <c r="BT202">
        <f ca="1">SUM(OFFSET($B202,-($B202-1),MATCH(BT$6,$7:$7,)-1,1,1):OFFSET($B202,0,MATCH(BT$6,$7:$7,)-1,1,1))</f>
        <v>0</v>
      </c>
      <c r="BU202">
        <f ca="1">SUM(OFFSET($B202,-($B202-1),MATCH(BU$6,$7:$7,)-1,1,1):OFFSET($B202,0,MATCH(BU$6,$7:$7,)-1,1,1))</f>
        <v>0</v>
      </c>
      <c r="BV202">
        <f ca="1">SUM(OFFSET($B202,-($B202-1),MATCH(BV$6,$7:$7,)-1,1,1):OFFSET($B202,0,MATCH(BV$6,$7:$7,)-1,1,1))</f>
        <v>0</v>
      </c>
      <c r="BW202">
        <f ca="1">SUM(OFFSET($B202,-($B202-1),MATCH(BW$6,$7:$7,)-1,1,1):OFFSET($B202,0,MATCH(BW$6,$7:$7,)-1,1,1))</f>
        <v>29</v>
      </c>
      <c r="BX202">
        <f ca="1">SUM(OFFSET($B202,-($B202-1),MATCH(BX$6,$7:$7,)-1,1,1):OFFSET($B202,0,MATCH(BX$6,$7:$7,)-1,1,1))</f>
        <v>0</v>
      </c>
      <c r="BY202">
        <f ca="1">SUM(OFFSET($B202,-($B202-1),MATCH(BY$6,$7:$7,)-1,1,1):OFFSET($B202,0,MATCH(BY$6,$7:$7,)-1,1,1))</f>
        <v>0</v>
      </c>
      <c r="BZ202">
        <f ca="1">SUM(OFFSET($B202,-($B202-1),MATCH(BZ$6,$7:$7,)-1,1,1):OFFSET($B202,0,MATCH(BZ$6,$7:$7,)-1,1,1))</f>
        <v>46</v>
      </c>
      <c r="CA202">
        <f ca="1">SUM(OFFSET($B202,-($B202-1),MATCH(CA$6,$7:$7,)-1,1,1):OFFSET($B202,0,MATCH(CA$6,$7:$7,)-1,1,1))</f>
        <v>20</v>
      </c>
      <c r="CB202">
        <f ca="1">SUM(OFFSET($B202,-($B202-1),MATCH(CB$6,$7:$7,)-1,1,1):OFFSET($B202,0,MATCH(CB$6,$7:$7,)-1,1,1))</f>
        <v>0</v>
      </c>
      <c r="CC202">
        <f ca="1">SUM(OFFSET($B202,-($B202-1),MATCH(CC$6,$7:$7,)-1,1,1):OFFSET($B202,0,MATCH(CC$6,$7:$7,)-1,1,1))</f>
        <v>0</v>
      </c>
      <c r="CD202">
        <f ca="1">SUM(OFFSET($B202,-($B202-1),MATCH(CD$6,$7:$7,)-1,1,1):OFFSET($B202,0,MATCH(CD$6,$7:$7,)-1,1,1))</f>
        <v>0</v>
      </c>
      <c r="CE202">
        <f ca="1">SUM(OFFSET($B202,-($B202-1),MATCH(CE$6,$7:$7,)-1,1,1):OFFSET($B202,0,MATCH(CE$6,$7:$7,)-1,1,1))</f>
        <v>0</v>
      </c>
      <c r="CF202">
        <f ca="1">SUM(OFFSET($B202,-($B202-1),MATCH(CF$6,$7:$7,)-1,1,1):OFFSET($B202,0,MATCH(CF$6,$7:$7,)-1,1,1))</f>
        <v>0</v>
      </c>
      <c r="CG202">
        <f ca="1">SUM(OFFSET($B202,-($B202-1),MATCH(CG$6,$7:$7,)-1,1,1):OFFSET($B202,0,MATCH(CG$6,$7:$7,)-1,1,1))</f>
        <v>0</v>
      </c>
      <c r="CH202">
        <f ca="1">SUM(OFFSET($B202,-($B202-1),MATCH(CH$6,$7:$7,)-1,1,1):OFFSET($B202,0,MATCH(CH$6,$7:$7,)-1,1,1))</f>
        <v>0</v>
      </c>
      <c r="CI202">
        <f ca="1">SUM(OFFSET($B202,-($B202-1),MATCH(CI$6,$7:$7,)-1,1,1):OFFSET($B202,0,MATCH(CI$6,$7:$7,)-1,1,1))</f>
        <v>250</v>
      </c>
      <c r="CJ202" s="41">
        <f>'[3]Tab L Summary'!$B121</f>
        <v>0</v>
      </c>
      <c r="CK202">
        <f>'[3]Tab L Summary'!$D121</f>
        <v>0</v>
      </c>
      <c r="CL202" s="41">
        <f>'[3]Tab L Summary'!$F121</f>
        <v>0</v>
      </c>
      <c r="CM202">
        <f>'[3]Tab L Summary'!$H121</f>
        <v>0</v>
      </c>
      <c r="CN202" s="41">
        <f>'[3]Tab L Summary'!$J121</f>
        <v>0</v>
      </c>
      <c r="CO202" s="134">
        <f t="shared" si="242"/>
        <v>1767</v>
      </c>
      <c r="CP202" s="2">
        <f t="shared" si="242"/>
        <v>1180</v>
      </c>
      <c r="CQ202" s="2">
        <f t="shared" si="242"/>
        <v>12634</v>
      </c>
      <c r="CR202" s="2">
        <f t="shared" si="242"/>
        <v>0</v>
      </c>
      <c r="CS202" s="2">
        <f t="shared" si="242"/>
        <v>1168</v>
      </c>
      <c r="CT202">
        <f ca="1">SUM(OFFSET($B202,-($B202-1),MATCH(CT$6,$7:$7,)-1,1,1):OFFSET($B202,0,MATCH(CT$6,$7:$7,)-1,1,1))</f>
        <v>1180</v>
      </c>
      <c r="CU202">
        <f ca="1">SUM(OFFSET($B202,-($B202-1),MATCH(CU$6,$7:$7,)-1,1,1):OFFSET($B202,0,MATCH(CU$6,$7:$7,)-1,1,1))</f>
        <v>12634</v>
      </c>
      <c r="CV202">
        <f ca="1">SUM(OFFSET($B202,-($B202-1),MATCH(CV$6,$7:$7,)-1,1,1):OFFSET($B202,0,MATCH(CV$6,$7:$7,)-1,1,1))</f>
        <v>0</v>
      </c>
      <c r="CW202">
        <f ca="1">SUM(OFFSET($B202,-($B202-1),MATCH(CW$6,$7:$7,)-1,1,1):OFFSET($B202,0,MATCH(CW$6,$7:$7,)-1,1,1))</f>
        <v>1168</v>
      </c>
      <c r="CX202">
        <f ca="1">SUM(OFFSET($B202,-($B202-1),MATCH(CX$6,$7:$7,)-1,1,1):OFFSET($B202,0,MATCH(CX$6,$7:$7,)-1,1,1))</f>
        <v>15394</v>
      </c>
    </row>
    <row r="203" spans="2:102">
      <c r="B203" s="38">
        <v>11</v>
      </c>
      <c r="C203" s="37">
        <v>44593</v>
      </c>
      <c r="D203" s="153">
        <f>'[3]Data Summary'!$E78</f>
        <v>0</v>
      </c>
      <c r="E203" s="154">
        <f>'[3]Data Summary'!$I78</f>
        <v>0</v>
      </c>
      <c r="F203" s="154">
        <f>'[3]Data Summary'!$M78</f>
        <v>0</v>
      </c>
      <c r="G203" s="155">
        <f t="shared" ref="G203:I204" si="244">SUM(D192:D203)</f>
        <v>48518</v>
      </c>
      <c r="H203" s="155">
        <f t="shared" si="244"/>
        <v>590</v>
      </c>
      <c r="I203" s="155">
        <f t="shared" si="244"/>
        <v>100793</v>
      </c>
      <c r="J203" s="155">
        <f ca="1">SUM(OFFSET($B203,-($B203-1),MATCH(J$6,$7:$7,)-1,1,1):OFFSET($B203,0,MATCH(J$6,$7:$7,)-1,1,1))</f>
        <v>589</v>
      </c>
      <c r="K203" s="155">
        <f ca="1">SUM(OFFSET($B203,-($B203-1),MATCH(K$6,$7:$7,)-1,1,1):OFFSET($B203,0,MATCH(K$6,$7:$7,)-1,1,1))</f>
        <v>100619</v>
      </c>
      <c r="L203" s="155">
        <f ca="1">SUM(OFFSET($B203,-($B203-1),MATCH(L$6,$7:$7,)-1,1,1):OFFSET($B203,0,MATCH(L$6,$7:$7,)-1,1,1))</f>
        <v>464118</v>
      </c>
      <c r="M203" s="31">
        <f>'[3]Data Summary'!$C78</f>
        <v>219920</v>
      </c>
      <c r="N203" s="41">
        <f>'[3]Data Summary'!$G78</f>
        <v>4408</v>
      </c>
      <c r="O203" s="41">
        <f>'[3]Data Summary'!$K78</f>
        <v>376989</v>
      </c>
      <c r="P203">
        <f t="shared" ref="P203:R204" si="245">SUM(M192:M203)</f>
        <v>3635963</v>
      </c>
      <c r="Q203">
        <f t="shared" si="245"/>
        <v>62233</v>
      </c>
      <c r="R203">
        <f t="shared" si="245"/>
        <v>4925823</v>
      </c>
      <c r="S203">
        <f ca="1">SUM(OFFSET($B203,-($B203-1),MATCH(S$6,$7:$7,)-1,1,1):OFFSET($B203,0,MATCH(S$6,$7:$7,)-1,1,1))</f>
        <v>56342</v>
      </c>
      <c r="T203">
        <f ca="1">SUM(OFFSET($B203,-($B203-1),MATCH(T$6,$7:$7,)-1,1,1):OFFSET($B203,0,MATCH(T$6,$7:$7,)-1,1,1))</f>
        <v>4464138</v>
      </c>
      <c r="U203">
        <f ca="1">SUM(OFFSET($B203,-($B203-1),MATCH(U$6,$7:$7,)-1,1,1):OFFSET($B203,0,MATCH(U$6,$7:$7,)-1,1,1))</f>
        <v>41909729</v>
      </c>
      <c r="V203" s="31">
        <f>'[3]Tab K Summary'!$B122</f>
        <v>0</v>
      </c>
      <c r="W203" s="41">
        <f>'[3]Tab K Summary'!$D122</f>
        <v>0</v>
      </c>
      <c r="X203" s="41">
        <f>'[3]Tab K Summary'!$F122</f>
        <v>0</v>
      </c>
      <c r="Y203" s="41">
        <f>'[3]Tab K Summary'!$H122</f>
        <v>0</v>
      </c>
      <c r="Z203" s="41">
        <f>'[3]Tab K Summary'!$J122</f>
        <v>0</v>
      </c>
      <c r="AA203" s="41">
        <f>'[3]Tab K Summary'!$L122</f>
        <v>0</v>
      </c>
      <c r="AB203" s="41">
        <f>'[3]Tab K Summary'!$N122</f>
        <v>0</v>
      </c>
      <c r="AC203" s="41">
        <f>'[3]Tab K Summary'!$P122</f>
        <v>0</v>
      </c>
      <c r="AD203" s="41">
        <f>'[3]Tab K Summary'!$R122</f>
        <v>0</v>
      </c>
      <c r="AE203" s="41">
        <f>'[3]Tab K Summary'!$T122</f>
        <v>0</v>
      </c>
      <c r="AF203" s="41">
        <f t="shared" si="238"/>
        <v>0</v>
      </c>
      <c r="AG203" s="41">
        <f>'[3]Tab K Summary'!$X122</f>
        <v>0</v>
      </c>
      <c r="AH203" s="41">
        <f>'[3]Tab K Summary'!$Z122</f>
        <v>0</v>
      </c>
      <c r="AI203" s="41">
        <f t="shared" si="239"/>
        <v>0</v>
      </c>
      <c r="AJ203" s="41">
        <f t="shared" si="240"/>
        <v>0</v>
      </c>
      <c r="AK203" s="41">
        <f>'[3]Tab K Summary'!$AF122</f>
        <v>0</v>
      </c>
      <c r="AL203" s="41">
        <f>'[3]Tab K Summary'!$AH122</f>
        <v>0</v>
      </c>
      <c r="AM203" s="41">
        <f>'[3]Tab K Summary'!$AJ122</f>
        <v>0</v>
      </c>
      <c r="AN203" s="41">
        <f>'[3]Tab K Summary'!$AL122</f>
        <v>0</v>
      </c>
      <c r="AO203" s="41">
        <f>'[3]Tab K Summary'!$AN122</f>
        <v>0</v>
      </c>
      <c r="AP203" s="41">
        <f>'[3]Tab K Summary'!$AP122</f>
        <v>0</v>
      </c>
      <c r="AQ203" s="41">
        <f>'[3]Tab K Summary'!$AR122</f>
        <v>0</v>
      </c>
      <c r="AR203" s="2">
        <f t="shared" ref="AR203:BM203" si="246">SUM(V192:V203)</f>
        <v>29</v>
      </c>
      <c r="AS203" s="2">
        <f t="shared" si="246"/>
        <v>17122</v>
      </c>
      <c r="AT203" s="2">
        <f t="shared" si="246"/>
        <v>46</v>
      </c>
      <c r="AU203" s="2">
        <f t="shared" si="246"/>
        <v>7820</v>
      </c>
      <c r="AV203" s="2">
        <f t="shared" si="246"/>
        <v>130</v>
      </c>
      <c r="AW203" s="2">
        <f t="shared" si="246"/>
        <v>7</v>
      </c>
      <c r="AX203" s="2">
        <f t="shared" si="246"/>
        <v>20</v>
      </c>
      <c r="AY203" s="2">
        <f t="shared" si="246"/>
        <v>0</v>
      </c>
      <c r="AZ203" s="2">
        <f t="shared" si="246"/>
        <v>0</v>
      </c>
      <c r="BA203" s="2">
        <f t="shared" si="246"/>
        <v>0</v>
      </c>
      <c r="BB203" s="2">
        <f t="shared" si="246"/>
        <v>29</v>
      </c>
      <c r="BC203" s="2">
        <f t="shared" si="246"/>
        <v>0</v>
      </c>
      <c r="BD203" s="2">
        <f t="shared" si="246"/>
        <v>0</v>
      </c>
      <c r="BE203" s="2">
        <f t="shared" si="246"/>
        <v>46</v>
      </c>
      <c r="BF203" s="2">
        <f t="shared" si="246"/>
        <v>20</v>
      </c>
      <c r="BG203" s="2">
        <f t="shared" si="246"/>
        <v>0</v>
      </c>
      <c r="BH203" s="2">
        <f t="shared" si="246"/>
        <v>0</v>
      </c>
      <c r="BI203" s="2">
        <f t="shared" si="246"/>
        <v>0</v>
      </c>
      <c r="BJ203" s="2">
        <f t="shared" si="246"/>
        <v>0</v>
      </c>
      <c r="BK203" s="2">
        <f t="shared" si="246"/>
        <v>0</v>
      </c>
      <c r="BL203" s="2">
        <f t="shared" si="246"/>
        <v>0</v>
      </c>
      <c r="BM203" s="2">
        <f t="shared" si="246"/>
        <v>0</v>
      </c>
      <c r="BN203">
        <f ca="1">SUM(OFFSET($B203,-($B203-1),MATCH(BN$6,$7:$7,)-1,1,1):OFFSET($B203,0,MATCH(BN$6,$7:$7,)-1,1,1))</f>
        <v>17122</v>
      </c>
      <c r="BO203">
        <f ca="1">SUM(OFFSET($B203,-($B203-1),MATCH(BO$6,$7:$7,)-1,1,1):OFFSET($B203,0,MATCH(BO$6,$7:$7,)-1,1,1))</f>
        <v>46</v>
      </c>
      <c r="BP203">
        <f ca="1">SUM(OFFSET($B203,-($B203-1),MATCH(BP$6,$7:$7,)-1,1,1):OFFSET($B203,0,MATCH(BP$6,$7:$7,)-1,1,1))</f>
        <v>7820</v>
      </c>
      <c r="BQ203">
        <f ca="1">SUM(OFFSET($B203,-($B203-1),MATCH(BQ$6,$7:$7,)-1,1,1):OFFSET($B203,0,MATCH(BQ$6,$7:$7,)-1,1,1))</f>
        <v>130</v>
      </c>
      <c r="BR203">
        <f ca="1">SUM(OFFSET($B203,-($B203-1),MATCH(BR$6,$7:$7,)-1,1,1):OFFSET($B203,0,MATCH(BR$6,$7:$7,)-1,1,1))</f>
        <v>7</v>
      </c>
      <c r="BS203">
        <f ca="1">SUM(OFFSET($B203,-($B203-1),MATCH(BS$6,$7:$7,)-1,1,1):OFFSET($B203,0,MATCH(BS$6,$7:$7,)-1,1,1))</f>
        <v>20</v>
      </c>
      <c r="BT203">
        <f ca="1">SUM(OFFSET($B203,-($B203-1),MATCH(BT$6,$7:$7,)-1,1,1):OFFSET($B203,0,MATCH(BT$6,$7:$7,)-1,1,1))</f>
        <v>0</v>
      </c>
      <c r="BU203">
        <f ca="1">SUM(OFFSET($B203,-($B203-1),MATCH(BU$6,$7:$7,)-1,1,1):OFFSET($B203,0,MATCH(BU$6,$7:$7,)-1,1,1))</f>
        <v>0</v>
      </c>
      <c r="BV203">
        <f ca="1">SUM(OFFSET($B203,-($B203-1),MATCH(BV$6,$7:$7,)-1,1,1):OFFSET($B203,0,MATCH(BV$6,$7:$7,)-1,1,1))</f>
        <v>0</v>
      </c>
      <c r="BW203">
        <f ca="1">SUM(OFFSET($B203,-($B203-1),MATCH(BW$6,$7:$7,)-1,1,1):OFFSET($B203,0,MATCH(BW$6,$7:$7,)-1,1,1))</f>
        <v>29</v>
      </c>
      <c r="BX203">
        <f ca="1">SUM(OFFSET($B203,-($B203-1),MATCH(BX$6,$7:$7,)-1,1,1):OFFSET($B203,0,MATCH(BX$6,$7:$7,)-1,1,1))</f>
        <v>0</v>
      </c>
      <c r="BY203">
        <f ca="1">SUM(OFFSET($B203,-($B203-1),MATCH(BY$6,$7:$7,)-1,1,1):OFFSET($B203,0,MATCH(BY$6,$7:$7,)-1,1,1))</f>
        <v>0</v>
      </c>
      <c r="BZ203">
        <f ca="1">SUM(OFFSET($B203,-($B203-1),MATCH(BZ$6,$7:$7,)-1,1,1):OFFSET($B203,0,MATCH(BZ$6,$7:$7,)-1,1,1))</f>
        <v>46</v>
      </c>
      <c r="CA203">
        <f ca="1">SUM(OFFSET($B203,-($B203-1),MATCH(CA$6,$7:$7,)-1,1,1):OFFSET($B203,0,MATCH(CA$6,$7:$7,)-1,1,1))</f>
        <v>20</v>
      </c>
      <c r="CB203">
        <f ca="1">SUM(OFFSET($B203,-($B203-1),MATCH(CB$6,$7:$7,)-1,1,1):OFFSET($B203,0,MATCH(CB$6,$7:$7,)-1,1,1))</f>
        <v>0</v>
      </c>
      <c r="CC203">
        <f ca="1">SUM(OFFSET($B203,-($B203-1),MATCH(CC$6,$7:$7,)-1,1,1):OFFSET($B203,0,MATCH(CC$6,$7:$7,)-1,1,1))</f>
        <v>0</v>
      </c>
      <c r="CD203">
        <f ca="1">SUM(OFFSET($B203,-($B203-1),MATCH(CD$6,$7:$7,)-1,1,1):OFFSET($B203,0,MATCH(CD$6,$7:$7,)-1,1,1))</f>
        <v>0</v>
      </c>
      <c r="CE203">
        <f ca="1">SUM(OFFSET($B203,-($B203-1),MATCH(CE$6,$7:$7,)-1,1,1):OFFSET($B203,0,MATCH(CE$6,$7:$7,)-1,1,1))</f>
        <v>0</v>
      </c>
      <c r="CF203">
        <f ca="1">SUM(OFFSET($B203,-($B203-1),MATCH(CF$6,$7:$7,)-1,1,1):OFFSET($B203,0,MATCH(CF$6,$7:$7,)-1,1,1))</f>
        <v>0</v>
      </c>
      <c r="CG203">
        <f ca="1">SUM(OFFSET($B203,-($B203-1),MATCH(CG$6,$7:$7,)-1,1,1):OFFSET($B203,0,MATCH(CG$6,$7:$7,)-1,1,1))</f>
        <v>0</v>
      </c>
      <c r="CH203">
        <f ca="1">SUM(OFFSET($B203,-($B203-1),MATCH(CH$6,$7:$7,)-1,1,1):OFFSET($B203,0,MATCH(CH$6,$7:$7,)-1,1,1))</f>
        <v>0</v>
      </c>
      <c r="CI203">
        <f ca="1">SUM(OFFSET($B203,-($B203-1),MATCH(CI$6,$7:$7,)-1,1,1):OFFSET($B203,0,MATCH(CI$6,$7:$7,)-1,1,1))</f>
        <v>279</v>
      </c>
      <c r="CJ203" s="41">
        <f>'[3]Tab L Summary'!$B122</f>
        <v>0</v>
      </c>
      <c r="CK203">
        <f>'[3]Tab L Summary'!$D122</f>
        <v>0</v>
      </c>
      <c r="CL203" s="41">
        <f>'[3]Tab L Summary'!$F122</f>
        <v>0</v>
      </c>
      <c r="CM203">
        <f>'[3]Tab L Summary'!$H122</f>
        <v>0</v>
      </c>
      <c r="CN203" s="41">
        <f>'[3]Tab L Summary'!$J122</f>
        <v>0</v>
      </c>
      <c r="CO203" s="134">
        <f t="shared" ref="CO203:CS204" si="247">SUM(CJ192:CJ203)</f>
        <v>1767</v>
      </c>
      <c r="CP203" s="2">
        <f t="shared" si="247"/>
        <v>1180</v>
      </c>
      <c r="CQ203" s="2">
        <f t="shared" si="247"/>
        <v>12634</v>
      </c>
      <c r="CR203" s="2">
        <f t="shared" si="247"/>
        <v>0</v>
      </c>
      <c r="CS203" s="2">
        <f t="shared" si="247"/>
        <v>1168</v>
      </c>
      <c r="CT203">
        <f ca="1">SUM(OFFSET($B203,-($B203-1),MATCH(CT$6,$7:$7,)-1,1,1):OFFSET($B203,0,MATCH(CT$6,$7:$7,)-1,1,1))</f>
        <v>1180</v>
      </c>
      <c r="CU203">
        <f ca="1">SUM(OFFSET($B203,-($B203-1),MATCH(CU$6,$7:$7,)-1,1,1):OFFSET($B203,0,MATCH(CU$6,$7:$7,)-1,1,1))</f>
        <v>12634</v>
      </c>
      <c r="CV203">
        <f ca="1">SUM(OFFSET($B203,-($B203-1),MATCH(CV$6,$7:$7,)-1,1,1):OFFSET($B203,0,MATCH(CV$6,$7:$7,)-1,1,1))</f>
        <v>0</v>
      </c>
      <c r="CW203">
        <f ca="1">SUM(OFFSET($B203,-($B203-1),MATCH(CW$6,$7:$7,)-1,1,1):OFFSET($B203,0,MATCH(CW$6,$7:$7,)-1,1,1))</f>
        <v>1168</v>
      </c>
      <c r="CX203">
        <f ca="1">SUM(OFFSET($B203,-($B203-1),MATCH(CX$6,$7:$7,)-1,1,1):OFFSET($B203,0,MATCH(CX$6,$7:$7,)-1,1,1))</f>
        <v>17161</v>
      </c>
    </row>
    <row r="204" spans="2:102">
      <c r="B204" s="38">
        <v>12</v>
      </c>
      <c r="C204" s="37">
        <v>44621</v>
      </c>
      <c r="D204" s="153">
        <f>'[3]Data Summary'!$E79</f>
        <v>174</v>
      </c>
      <c r="E204" s="154">
        <f>'[3]Data Summary'!$I79</f>
        <v>1</v>
      </c>
      <c r="F204" s="154">
        <f>'[3]Data Summary'!$M79</f>
        <v>214</v>
      </c>
      <c r="G204" s="155">
        <f t="shared" si="244"/>
        <v>48667</v>
      </c>
      <c r="H204" s="155">
        <f t="shared" si="244"/>
        <v>590</v>
      </c>
      <c r="I204" s="155">
        <f t="shared" si="244"/>
        <v>100833</v>
      </c>
      <c r="J204" s="155">
        <f ca="1">SUM(OFFSET($B204,-($B204-1),MATCH(J$6,$7:$7,)-1,1,1):OFFSET($B204,0,MATCH(J$6,$7:$7,)-1,1,1))</f>
        <v>590</v>
      </c>
      <c r="K204" s="155">
        <f ca="1">SUM(OFFSET($B204,-($B204-1),MATCH(K$6,$7:$7,)-1,1,1):OFFSET($B204,0,MATCH(K$6,$7:$7,)-1,1,1))</f>
        <v>100833</v>
      </c>
      <c r="L204" s="155">
        <f ca="1">SUM(OFFSET($B204,-($B204-1),MATCH(L$6,$7:$7,)-1,1,1):OFFSET($B204,0,MATCH(L$6,$7:$7,)-1,1,1))</f>
        <v>512785</v>
      </c>
      <c r="M204" s="31">
        <f>'[3]Data Summary'!$C79</f>
        <v>195182</v>
      </c>
      <c r="N204" s="41">
        <f>'[3]Data Summary'!$G79</f>
        <v>4543</v>
      </c>
      <c r="O204" s="41">
        <f>'[3]Data Summary'!$K79</f>
        <v>371744</v>
      </c>
      <c r="P204">
        <f t="shared" si="245"/>
        <v>3480674</v>
      </c>
      <c r="Q204">
        <f t="shared" si="245"/>
        <v>60885</v>
      </c>
      <c r="R204">
        <f t="shared" si="245"/>
        <v>4835882</v>
      </c>
      <c r="S204">
        <f ca="1">SUM(OFFSET($B204,-($B204-1),MATCH(S$6,$7:$7,)-1,1,1):OFFSET($B204,0,MATCH(S$6,$7:$7,)-1,1,1))</f>
        <v>60885</v>
      </c>
      <c r="T204">
        <f ca="1">SUM(OFFSET($B204,-($B204-1),MATCH(T$6,$7:$7,)-1,1,1):OFFSET($B204,0,MATCH(T$6,$7:$7,)-1,1,1))</f>
        <v>4835882</v>
      </c>
      <c r="U204">
        <f ca="1">SUM(OFFSET($B204,-($B204-1),MATCH(U$6,$7:$7,)-1,1,1):OFFSET($B204,0,MATCH(U$6,$7:$7,)-1,1,1))</f>
        <v>45390403</v>
      </c>
      <c r="V204" s="31">
        <f>'[3]Tab K Summary'!$B123</f>
        <v>0</v>
      </c>
      <c r="W204" s="41">
        <f>'[3]Tab K Summary'!$D123</f>
        <v>110</v>
      </c>
      <c r="X204" s="41">
        <f>'[3]Tab K Summary'!$F123</f>
        <v>0</v>
      </c>
      <c r="Y204" s="41">
        <f>'[3]Tab K Summary'!$H123</f>
        <v>56</v>
      </c>
      <c r="Z204" s="41">
        <f>'[3]Tab K Summary'!$J123</f>
        <v>9</v>
      </c>
      <c r="AA204" s="41">
        <f>'[3]Tab K Summary'!$L123</f>
        <v>0</v>
      </c>
      <c r="AB204" s="41">
        <f>'[3]Tab K Summary'!$N123</f>
        <v>0</v>
      </c>
      <c r="AC204" s="41">
        <f>'[3]Tab K Summary'!$P123</f>
        <v>0</v>
      </c>
      <c r="AD204" s="41">
        <f>'[3]Tab K Summary'!$R123</f>
        <v>0</v>
      </c>
      <c r="AE204" s="41">
        <f>'[3]Tab K Summary'!$T123</f>
        <v>0</v>
      </c>
      <c r="AF204" s="41">
        <f t="shared" si="238"/>
        <v>0</v>
      </c>
      <c r="AG204" s="41">
        <f>'[3]Tab K Summary'!$X123</f>
        <v>0</v>
      </c>
      <c r="AH204" s="41">
        <f>'[3]Tab K Summary'!$Z123</f>
        <v>0</v>
      </c>
      <c r="AI204" s="41">
        <f t="shared" si="239"/>
        <v>0</v>
      </c>
      <c r="AJ204" s="41">
        <f t="shared" si="240"/>
        <v>0</v>
      </c>
      <c r="AK204" s="41">
        <f>'[3]Tab K Summary'!$AF123</f>
        <v>0</v>
      </c>
      <c r="AL204" s="41">
        <f>'[3]Tab K Summary'!$AH123</f>
        <v>0</v>
      </c>
      <c r="AM204" s="41">
        <f>'[3]Tab K Summary'!$AJ123</f>
        <v>0</v>
      </c>
      <c r="AN204" s="41">
        <f>'[3]Tab K Summary'!$AL123</f>
        <v>0</v>
      </c>
      <c r="AO204" s="41">
        <f>'[3]Tab K Summary'!$AN123</f>
        <v>0</v>
      </c>
      <c r="AP204" s="41">
        <f>'[3]Tab K Summary'!$AP123</f>
        <v>0</v>
      </c>
      <c r="AQ204" s="41">
        <f>'[3]Tab K Summary'!$AR123</f>
        <v>0</v>
      </c>
      <c r="AR204" s="2">
        <f t="shared" ref="AR204:BM204" si="248">SUM(V193:V204)</f>
        <v>29</v>
      </c>
      <c r="AS204" s="2">
        <f t="shared" si="248"/>
        <v>17232</v>
      </c>
      <c r="AT204" s="2">
        <f t="shared" si="248"/>
        <v>46</v>
      </c>
      <c r="AU204" s="2">
        <f t="shared" si="248"/>
        <v>7876</v>
      </c>
      <c r="AV204" s="2">
        <f t="shared" si="248"/>
        <v>139</v>
      </c>
      <c r="AW204" s="2">
        <f t="shared" si="248"/>
        <v>7</v>
      </c>
      <c r="AX204" s="2">
        <f t="shared" si="248"/>
        <v>20</v>
      </c>
      <c r="AY204" s="2">
        <f t="shared" si="248"/>
        <v>0</v>
      </c>
      <c r="AZ204" s="2">
        <f t="shared" si="248"/>
        <v>0</v>
      </c>
      <c r="BA204" s="2">
        <f t="shared" si="248"/>
        <v>0</v>
      </c>
      <c r="BB204" s="2">
        <f t="shared" si="248"/>
        <v>29</v>
      </c>
      <c r="BC204" s="2">
        <f t="shared" si="248"/>
        <v>0</v>
      </c>
      <c r="BD204" s="2">
        <f t="shared" si="248"/>
        <v>0</v>
      </c>
      <c r="BE204" s="2">
        <f t="shared" si="248"/>
        <v>46</v>
      </c>
      <c r="BF204" s="2">
        <f t="shared" si="248"/>
        <v>20</v>
      </c>
      <c r="BG204" s="2">
        <f t="shared" si="248"/>
        <v>0</v>
      </c>
      <c r="BH204" s="2">
        <f t="shared" si="248"/>
        <v>0</v>
      </c>
      <c r="BI204" s="2">
        <f t="shared" si="248"/>
        <v>0</v>
      </c>
      <c r="BJ204" s="2">
        <f t="shared" si="248"/>
        <v>0</v>
      </c>
      <c r="BK204" s="2">
        <f t="shared" si="248"/>
        <v>0</v>
      </c>
      <c r="BL204" s="2">
        <f t="shared" si="248"/>
        <v>0</v>
      </c>
      <c r="BM204" s="2">
        <f t="shared" si="248"/>
        <v>0</v>
      </c>
      <c r="BN204">
        <f ca="1">SUM(OFFSET($B204,-($B204-1),MATCH(BN$6,$7:$7,)-1,1,1):OFFSET($B204,0,MATCH(BN$6,$7:$7,)-1,1,1))</f>
        <v>17232</v>
      </c>
      <c r="BO204">
        <f ca="1">SUM(OFFSET($B204,-($B204-1),MATCH(BO$6,$7:$7,)-1,1,1):OFFSET($B204,0,MATCH(BO$6,$7:$7,)-1,1,1))</f>
        <v>46</v>
      </c>
      <c r="BP204">
        <f ca="1">SUM(OFFSET($B204,-($B204-1),MATCH(BP$6,$7:$7,)-1,1,1):OFFSET($B204,0,MATCH(BP$6,$7:$7,)-1,1,1))</f>
        <v>7876</v>
      </c>
      <c r="BQ204">
        <f ca="1">SUM(OFFSET($B204,-($B204-1),MATCH(BQ$6,$7:$7,)-1,1,1):OFFSET($B204,0,MATCH(BQ$6,$7:$7,)-1,1,1))</f>
        <v>139</v>
      </c>
      <c r="BR204">
        <f ca="1">SUM(OFFSET($B204,-($B204-1),MATCH(BR$6,$7:$7,)-1,1,1):OFFSET($B204,0,MATCH(BR$6,$7:$7,)-1,1,1))</f>
        <v>7</v>
      </c>
      <c r="BS204">
        <f ca="1">SUM(OFFSET($B204,-($B204-1),MATCH(BS$6,$7:$7,)-1,1,1):OFFSET($B204,0,MATCH(BS$6,$7:$7,)-1,1,1))</f>
        <v>20</v>
      </c>
      <c r="BT204">
        <f ca="1">SUM(OFFSET($B204,-($B204-1),MATCH(BT$6,$7:$7,)-1,1,1):OFFSET($B204,0,MATCH(BT$6,$7:$7,)-1,1,1))</f>
        <v>0</v>
      </c>
      <c r="BU204">
        <f ca="1">SUM(OFFSET($B204,-($B204-1),MATCH(BU$6,$7:$7,)-1,1,1):OFFSET($B204,0,MATCH(BU$6,$7:$7,)-1,1,1))</f>
        <v>0</v>
      </c>
      <c r="BV204">
        <f ca="1">SUM(OFFSET($B204,-($B204-1),MATCH(BV$6,$7:$7,)-1,1,1):OFFSET($B204,0,MATCH(BV$6,$7:$7,)-1,1,1))</f>
        <v>0</v>
      </c>
      <c r="BW204">
        <f ca="1">SUM(OFFSET($B204,-($B204-1),MATCH(BW$6,$7:$7,)-1,1,1):OFFSET($B204,0,MATCH(BW$6,$7:$7,)-1,1,1))</f>
        <v>29</v>
      </c>
      <c r="BX204">
        <f ca="1">SUM(OFFSET($B204,-($B204-1),MATCH(BX$6,$7:$7,)-1,1,1):OFFSET($B204,0,MATCH(BX$6,$7:$7,)-1,1,1))</f>
        <v>0</v>
      </c>
      <c r="BY204">
        <f ca="1">SUM(OFFSET($B204,-($B204-1),MATCH(BY$6,$7:$7,)-1,1,1):OFFSET($B204,0,MATCH(BY$6,$7:$7,)-1,1,1))</f>
        <v>0</v>
      </c>
      <c r="BZ204">
        <f ca="1">SUM(OFFSET($B204,-($B204-1),MATCH(BZ$6,$7:$7,)-1,1,1):OFFSET($B204,0,MATCH(BZ$6,$7:$7,)-1,1,1))</f>
        <v>46</v>
      </c>
      <c r="CA204">
        <f ca="1">SUM(OFFSET($B204,-($B204-1),MATCH(CA$6,$7:$7,)-1,1,1):OFFSET($B204,0,MATCH(CA$6,$7:$7,)-1,1,1))</f>
        <v>20</v>
      </c>
      <c r="CB204">
        <f ca="1">SUM(OFFSET($B204,-($B204-1),MATCH(CB$6,$7:$7,)-1,1,1):OFFSET($B204,0,MATCH(CB$6,$7:$7,)-1,1,1))</f>
        <v>0</v>
      </c>
      <c r="CC204">
        <f ca="1">SUM(OFFSET($B204,-($B204-1),MATCH(CC$6,$7:$7,)-1,1,1):OFFSET($B204,0,MATCH(CC$6,$7:$7,)-1,1,1))</f>
        <v>0</v>
      </c>
      <c r="CD204">
        <f ca="1">SUM(OFFSET($B204,-($B204-1),MATCH(CD$6,$7:$7,)-1,1,1):OFFSET($B204,0,MATCH(CD$6,$7:$7,)-1,1,1))</f>
        <v>0</v>
      </c>
      <c r="CE204">
        <f ca="1">SUM(OFFSET($B204,-($B204-1),MATCH(CE$6,$7:$7,)-1,1,1):OFFSET($B204,0,MATCH(CE$6,$7:$7,)-1,1,1))</f>
        <v>0</v>
      </c>
      <c r="CF204">
        <f ca="1">SUM(OFFSET($B204,-($B204-1),MATCH(CF$6,$7:$7,)-1,1,1):OFFSET($B204,0,MATCH(CF$6,$7:$7,)-1,1,1))</f>
        <v>0</v>
      </c>
      <c r="CG204">
        <f ca="1">SUM(OFFSET($B204,-($B204-1),MATCH(CG$6,$7:$7,)-1,1,1):OFFSET($B204,0,MATCH(CG$6,$7:$7,)-1,1,1))</f>
        <v>0</v>
      </c>
      <c r="CH204">
        <f ca="1">SUM(OFFSET($B204,-($B204-1),MATCH(CH$6,$7:$7,)-1,1,1):OFFSET($B204,0,MATCH(CH$6,$7:$7,)-1,1,1))</f>
        <v>0</v>
      </c>
      <c r="CI204">
        <f ca="1">SUM(OFFSET($B204,-($B204-1),MATCH(CI$6,$7:$7,)-1,1,1):OFFSET($B204,0,MATCH(CI$6,$7:$7,)-1,1,1))</f>
        <v>308</v>
      </c>
      <c r="CJ204" s="41">
        <f>'[3]Tab L Summary'!$B123</f>
        <v>1</v>
      </c>
      <c r="CK204">
        <f>'[3]Tab L Summary'!$D123</f>
        <v>0</v>
      </c>
      <c r="CL204" s="41">
        <f>'[3]Tab L Summary'!$F123</f>
        <v>96</v>
      </c>
      <c r="CM204">
        <f>'[3]Tab L Summary'!$H123</f>
        <v>0</v>
      </c>
      <c r="CN204" s="41">
        <f>'[3]Tab L Summary'!$J123</f>
        <v>11</v>
      </c>
      <c r="CO204" s="134">
        <f t="shared" si="247"/>
        <v>1768</v>
      </c>
      <c r="CP204" s="2">
        <f t="shared" si="247"/>
        <v>1180</v>
      </c>
      <c r="CQ204" s="2">
        <f t="shared" si="247"/>
        <v>12730</v>
      </c>
      <c r="CR204" s="2">
        <f t="shared" si="247"/>
        <v>0</v>
      </c>
      <c r="CS204" s="2">
        <f t="shared" si="247"/>
        <v>1179</v>
      </c>
      <c r="CT204">
        <f ca="1">SUM(OFFSET($B204,-($B204-1),MATCH(CT$6,$7:$7,)-1,1,1):OFFSET($B204,0,MATCH(CT$6,$7:$7,)-1,1,1))</f>
        <v>1180</v>
      </c>
      <c r="CU204">
        <f ca="1">SUM(OFFSET($B204,-($B204-1),MATCH(CU$6,$7:$7,)-1,1,1):OFFSET($B204,0,MATCH(CU$6,$7:$7,)-1,1,1))</f>
        <v>12730</v>
      </c>
      <c r="CV204">
        <f ca="1">SUM(OFFSET($B204,-($B204-1),MATCH(CV$6,$7:$7,)-1,1,1):OFFSET($B204,0,MATCH(CV$6,$7:$7,)-1,1,1))</f>
        <v>0</v>
      </c>
      <c r="CW204">
        <f ca="1">SUM(OFFSET($B204,-($B204-1),MATCH(CW$6,$7:$7,)-1,1,1):OFFSET($B204,0,MATCH(CW$6,$7:$7,)-1,1,1))</f>
        <v>1179</v>
      </c>
      <c r="CX204">
        <f ca="1">SUM(OFFSET($B204,-($B204-1),MATCH(CX$6,$7:$7,)-1,1,1):OFFSET($B204,0,MATCH(CX$6,$7:$7,)-1,1,1))</f>
        <v>18929</v>
      </c>
    </row>
    <row r="205" spans="2:102">
      <c r="B205" s="38">
        <v>1</v>
      </c>
      <c r="C205" s="37">
        <v>44652</v>
      </c>
      <c r="D205" s="153">
        <f>'[3]Data Summary'!$E80</f>
        <v>15279</v>
      </c>
      <c r="E205" s="154">
        <f>'[3]Data Summary'!$I80</f>
        <v>93</v>
      </c>
      <c r="F205" s="154">
        <f>'[3]Data Summary'!$M80</f>
        <v>17626</v>
      </c>
      <c r="G205" s="155">
        <f t="shared" ref="G205:I206" si="249">SUM(D194:D205)</f>
        <v>56881</v>
      </c>
      <c r="H205" s="155">
        <f t="shared" si="249"/>
        <v>584</v>
      </c>
      <c r="I205" s="155">
        <f t="shared" si="249"/>
        <v>101387</v>
      </c>
      <c r="J205" s="155">
        <f ca="1">SUM(OFFSET($B205,-($B205-1),MATCH(J$6,$7:$7,)-1,1,1):OFFSET($B205,0,MATCH(J$6,$7:$7,)-1,1,1))</f>
        <v>93</v>
      </c>
      <c r="K205" s="155">
        <f ca="1">SUM(OFFSET($B205,-($B205-1),MATCH(K$6,$7:$7,)-1,1,1):OFFSET($B205,0,MATCH(K$6,$7:$7,)-1,1,1))</f>
        <v>17626</v>
      </c>
      <c r="L205" s="155">
        <f ca="1">SUM(OFFSET($B205,-($B205-1),MATCH(L$6,$7:$7,)-1,1,1):OFFSET($B205,0,MATCH(L$6,$7:$7,)-1,1,1))</f>
        <v>56881</v>
      </c>
      <c r="M205" s="31">
        <f>'[3]Data Summary'!$C80</f>
        <v>312185</v>
      </c>
      <c r="N205" s="41">
        <f>'[3]Data Summary'!$G80</f>
        <v>5297</v>
      </c>
      <c r="O205" s="41">
        <f>'[3]Data Summary'!$K80</f>
        <v>439923</v>
      </c>
      <c r="P205">
        <f t="shared" ref="P205:R206" si="250">SUM(M194:M205)</f>
        <v>3381770</v>
      </c>
      <c r="Q205">
        <f t="shared" si="250"/>
        <v>60150</v>
      </c>
      <c r="R205">
        <f t="shared" si="250"/>
        <v>4783092</v>
      </c>
      <c r="S205">
        <f ca="1">SUM(OFFSET($B205,-($B205-1),MATCH(S$6,$7:$7,)-1,1,1):OFFSET($B205,0,MATCH(S$6,$7:$7,)-1,1,1))</f>
        <v>5297</v>
      </c>
      <c r="T205">
        <f ca="1">SUM(OFFSET($B205,-($B205-1),MATCH(T$6,$7:$7,)-1,1,1):OFFSET($B205,0,MATCH(T$6,$7:$7,)-1,1,1))</f>
        <v>439923</v>
      </c>
      <c r="U205">
        <f ca="1">SUM(OFFSET($B205,-($B205-1),MATCH(U$6,$7:$7,)-1,1,1):OFFSET($B205,0,MATCH(U$6,$7:$7,)-1,1,1))</f>
        <v>3381770</v>
      </c>
      <c r="V205" s="31">
        <f>'[3]Tab K Summary'!$B124</f>
        <v>27</v>
      </c>
      <c r="W205" s="41">
        <f>'[3]Tab K Summary'!$D124</f>
        <v>3879</v>
      </c>
      <c r="X205" s="41">
        <f>'[3]Tab K Summary'!$F124</f>
        <v>66</v>
      </c>
      <c r="Y205" s="41">
        <f>'[3]Tab K Summary'!$H124</f>
        <v>3598</v>
      </c>
      <c r="Z205" s="41">
        <f>'[3]Tab K Summary'!$J124</f>
        <v>75</v>
      </c>
      <c r="AA205" s="41">
        <f>'[3]Tab K Summary'!$L124</f>
        <v>15</v>
      </c>
      <c r="AB205" s="41">
        <f>'[3]Tab K Summary'!$N124</f>
        <v>16</v>
      </c>
      <c r="AC205" s="41">
        <f>'[3]Tab K Summary'!$P124</f>
        <v>0</v>
      </c>
      <c r="AD205" s="41">
        <f>'[3]Tab K Summary'!$R124</f>
        <v>0</v>
      </c>
      <c r="AE205" s="41">
        <f>'[3]Tab K Summary'!$T124</f>
        <v>0</v>
      </c>
      <c r="AF205" s="41">
        <f t="shared" si="238"/>
        <v>27</v>
      </c>
      <c r="AG205" s="41">
        <f>'[3]Tab K Summary'!$X124</f>
        <v>0</v>
      </c>
      <c r="AH205" s="41">
        <f>'[3]Tab K Summary'!$Z124</f>
        <v>0</v>
      </c>
      <c r="AI205" s="41">
        <f t="shared" si="239"/>
        <v>66</v>
      </c>
      <c r="AJ205" s="41">
        <f t="shared" si="240"/>
        <v>16</v>
      </c>
      <c r="AK205" s="41">
        <f>'[3]Tab K Summary'!$AF124</f>
        <v>0</v>
      </c>
      <c r="AL205" s="41">
        <f>'[3]Tab K Summary'!$AH124</f>
        <v>0</v>
      </c>
      <c r="AM205" s="41">
        <f>'[3]Tab K Summary'!$AJ124</f>
        <v>0</v>
      </c>
      <c r="AN205" s="41">
        <f>'[3]Tab K Summary'!$AL124</f>
        <v>0</v>
      </c>
      <c r="AO205" s="41">
        <f>'[3]Tab K Summary'!$AN124</f>
        <v>0</v>
      </c>
      <c r="AP205" s="41">
        <f>'[3]Tab K Summary'!$AP124</f>
        <v>0</v>
      </c>
      <c r="AQ205" s="41">
        <f>'[3]Tab K Summary'!$AR124</f>
        <v>0</v>
      </c>
      <c r="AR205" s="2">
        <f t="shared" ref="AR205:BM205" si="251">SUM(V194:V205)</f>
        <v>47</v>
      </c>
      <c r="AS205" s="2">
        <f t="shared" si="251"/>
        <v>17733</v>
      </c>
      <c r="AT205" s="2">
        <f t="shared" si="251"/>
        <v>103</v>
      </c>
      <c r="AU205" s="2">
        <f t="shared" si="251"/>
        <v>10629</v>
      </c>
      <c r="AV205" s="2">
        <f t="shared" si="251"/>
        <v>170</v>
      </c>
      <c r="AW205" s="2">
        <f t="shared" si="251"/>
        <v>22</v>
      </c>
      <c r="AX205" s="2">
        <f t="shared" si="251"/>
        <v>33</v>
      </c>
      <c r="AY205" s="2">
        <f t="shared" si="251"/>
        <v>0</v>
      </c>
      <c r="AZ205" s="2">
        <f t="shared" si="251"/>
        <v>0</v>
      </c>
      <c r="BA205" s="2">
        <f t="shared" si="251"/>
        <v>0</v>
      </c>
      <c r="BB205" s="2">
        <f t="shared" si="251"/>
        <v>47</v>
      </c>
      <c r="BC205" s="2">
        <f t="shared" si="251"/>
        <v>0</v>
      </c>
      <c r="BD205" s="2">
        <f t="shared" si="251"/>
        <v>0</v>
      </c>
      <c r="BE205" s="2">
        <f t="shared" si="251"/>
        <v>103</v>
      </c>
      <c r="BF205" s="2">
        <f t="shared" si="251"/>
        <v>33</v>
      </c>
      <c r="BG205" s="2">
        <f t="shared" si="251"/>
        <v>0</v>
      </c>
      <c r="BH205" s="2">
        <f t="shared" si="251"/>
        <v>0</v>
      </c>
      <c r="BI205" s="2">
        <f t="shared" si="251"/>
        <v>0</v>
      </c>
      <c r="BJ205" s="2">
        <f t="shared" si="251"/>
        <v>0</v>
      </c>
      <c r="BK205" s="2">
        <f t="shared" si="251"/>
        <v>0</v>
      </c>
      <c r="BL205" s="2">
        <f t="shared" si="251"/>
        <v>0</v>
      </c>
      <c r="BM205" s="2">
        <f t="shared" si="251"/>
        <v>0</v>
      </c>
      <c r="BN205">
        <f ca="1">SUM(OFFSET($B205,-($B205-1),MATCH(BN$6,$7:$7,)-1,1,1):OFFSET($B205,0,MATCH(BN$6,$7:$7,)-1,1,1))</f>
        <v>3879</v>
      </c>
      <c r="BO205">
        <f ca="1">SUM(OFFSET($B205,-($B205-1),MATCH(BO$6,$7:$7,)-1,1,1):OFFSET($B205,0,MATCH(BO$6,$7:$7,)-1,1,1))</f>
        <v>66</v>
      </c>
      <c r="BP205">
        <f ca="1">SUM(OFFSET($B205,-($B205-1),MATCH(BP$6,$7:$7,)-1,1,1):OFFSET($B205,0,MATCH(BP$6,$7:$7,)-1,1,1))</f>
        <v>3598</v>
      </c>
      <c r="BQ205">
        <f ca="1">SUM(OFFSET($B205,-($B205-1),MATCH(BQ$6,$7:$7,)-1,1,1):OFFSET($B205,0,MATCH(BQ$6,$7:$7,)-1,1,1))</f>
        <v>75</v>
      </c>
      <c r="BR205">
        <f ca="1">SUM(OFFSET($B205,-($B205-1),MATCH(BR$6,$7:$7,)-1,1,1):OFFSET($B205,0,MATCH(BR$6,$7:$7,)-1,1,1))</f>
        <v>15</v>
      </c>
      <c r="BS205">
        <f ca="1">SUM(OFFSET($B205,-($B205-1),MATCH(BS$6,$7:$7,)-1,1,1):OFFSET($B205,0,MATCH(BS$6,$7:$7,)-1,1,1))</f>
        <v>16</v>
      </c>
      <c r="BT205">
        <f ca="1">SUM(OFFSET($B205,-($B205-1),MATCH(BT$6,$7:$7,)-1,1,1):OFFSET($B205,0,MATCH(BT$6,$7:$7,)-1,1,1))</f>
        <v>0</v>
      </c>
      <c r="BU205">
        <f ca="1">SUM(OFFSET($B205,-($B205-1),MATCH(BU$6,$7:$7,)-1,1,1):OFFSET($B205,0,MATCH(BU$6,$7:$7,)-1,1,1))</f>
        <v>0</v>
      </c>
      <c r="BV205">
        <f ca="1">SUM(OFFSET($B205,-($B205-1),MATCH(BV$6,$7:$7,)-1,1,1):OFFSET($B205,0,MATCH(BV$6,$7:$7,)-1,1,1))</f>
        <v>0</v>
      </c>
      <c r="BW205">
        <f ca="1">SUM(OFFSET($B205,-($B205-1),MATCH(BW$6,$7:$7,)-1,1,1):OFFSET($B205,0,MATCH(BW$6,$7:$7,)-1,1,1))</f>
        <v>27</v>
      </c>
      <c r="BX205">
        <f ca="1">SUM(OFFSET($B205,-($B205-1),MATCH(BX$6,$7:$7,)-1,1,1):OFFSET($B205,0,MATCH(BX$6,$7:$7,)-1,1,1))</f>
        <v>0</v>
      </c>
      <c r="BY205">
        <f ca="1">SUM(OFFSET($B205,-($B205-1),MATCH(BY$6,$7:$7,)-1,1,1):OFFSET($B205,0,MATCH(BY$6,$7:$7,)-1,1,1))</f>
        <v>0</v>
      </c>
      <c r="BZ205">
        <f ca="1">SUM(OFFSET($B205,-($B205-1),MATCH(BZ$6,$7:$7,)-1,1,1):OFFSET($B205,0,MATCH(BZ$6,$7:$7,)-1,1,1))</f>
        <v>66</v>
      </c>
      <c r="CA205">
        <f ca="1">SUM(OFFSET($B205,-($B205-1),MATCH(CA$6,$7:$7,)-1,1,1):OFFSET($B205,0,MATCH(CA$6,$7:$7,)-1,1,1))</f>
        <v>16</v>
      </c>
      <c r="CB205">
        <f ca="1">SUM(OFFSET($B205,-($B205-1),MATCH(CB$6,$7:$7,)-1,1,1):OFFSET($B205,0,MATCH(CB$6,$7:$7,)-1,1,1))</f>
        <v>0</v>
      </c>
      <c r="CC205">
        <f ca="1">SUM(OFFSET($B205,-($B205-1),MATCH(CC$6,$7:$7,)-1,1,1):OFFSET($B205,0,MATCH(CC$6,$7:$7,)-1,1,1))</f>
        <v>0</v>
      </c>
      <c r="CD205">
        <f ca="1">SUM(OFFSET($B205,-($B205-1),MATCH(CD$6,$7:$7,)-1,1,1):OFFSET($B205,0,MATCH(CD$6,$7:$7,)-1,1,1))</f>
        <v>0</v>
      </c>
      <c r="CE205">
        <f ca="1">SUM(OFFSET($B205,-($B205-1),MATCH(CE$6,$7:$7,)-1,1,1):OFFSET($B205,0,MATCH(CE$6,$7:$7,)-1,1,1))</f>
        <v>0</v>
      </c>
      <c r="CF205">
        <f ca="1">SUM(OFFSET($B205,-($B205-1),MATCH(CF$6,$7:$7,)-1,1,1):OFFSET($B205,0,MATCH(CF$6,$7:$7,)-1,1,1))</f>
        <v>0</v>
      </c>
      <c r="CG205">
        <f ca="1">SUM(OFFSET($B205,-($B205-1),MATCH(CG$6,$7:$7,)-1,1,1):OFFSET($B205,0,MATCH(CG$6,$7:$7,)-1,1,1))</f>
        <v>0</v>
      </c>
      <c r="CH205">
        <f ca="1">SUM(OFFSET($B205,-($B205-1),MATCH(CH$6,$7:$7,)-1,1,1):OFFSET($B205,0,MATCH(CH$6,$7:$7,)-1,1,1))</f>
        <v>0</v>
      </c>
      <c r="CI205">
        <f ca="1">SUM(OFFSET($B205,-($B205-1),MATCH(CI$6,$7:$7,)-1,1,1):OFFSET($B205,0,MATCH(CI$6,$7:$7,)-1,1,1))</f>
        <v>47</v>
      </c>
      <c r="CJ205" s="41">
        <f>'[3]Tab L Summary'!$B124</f>
        <v>99</v>
      </c>
      <c r="CK205">
        <f>'[3]Tab L Summary'!$D124</f>
        <v>189</v>
      </c>
      <c r="CL205" s="41">
        <f>'[3]Tab L Summary'!$F124</f>
        <v>3382</v>
      </c>
      <c r="CM205">
        <f>'[3]Tab L Summary'!$H124</f>
        <v>0</v>
      </c>
      <c r="CN205" s="41">
        <f>'[3]Tab L Summary'!$J124</f>
        <v>289</v>
      </c>
      <c r="CO205" s="134">
        <f t="shared" ref="CO205:CS206" si="252">SUM(CJ194:CJ205)</f>
        <v>1692</v>
      </c>
      <c r="CP205" s="2">
        <f t="shared" si="252"/>
        <v>1232</v>
      </c>
      <c r="CQ205" s="2">
        <f t="shared" si="252"/>
        <v>13319</v>
      </c>
      <c r="CR205" s="2">
        <f t="shared" si="252"/>
        <v>0</v>
      </c>
      <c r="CS205" s="2">
        <f t="shared" si="252"/>
        <v>1286</v>
      </c>
      <c r="CT205">
        <f ca="1">SUM(OFFSET($B205,-($B205-1),MATCH(CT$6,$7:$7,)-1,1,1):OFFSET($B205,0,MATCH(CT$6,$7:$7,)-1,1,1))</f>
        <v>189</v>
      </c>
      <c r="CU205">
        <f ca="1">SUM(OFFSET($B205,-($B205-1),MATCH(CU$6,$7:$7,)-1,1,1):OFFSET($B205,0,MATCH(CU$6,$7:$7,)-1,1,1))</f>
        <v>3382</v>
      </c>
      <c r="CV205">
        <f ca="1">SUM(OFFSET($B205,-($B205-1),MATCH(CV$6,$7:$7,)-1,1,1):OFFSET($B205,0,MATCH(CV$6,$7:$7,)-1,1,1))</f>
        <v>0</v>
      </c>
      <c r="CW205">
        <f ca="1">SUM(OFFSET($B205,-($B205-1),MATCH(CW$6,$7:$7,)-1,1,1):OFFSET($B205,0,MATCH(CW$6,$7:$7,)-1,1,1))</f>
        <v>289</v>
      </c>
      <c r="CX205">
        <f ca="1">SUM(OFFSET($B205,-($B205-1),MATCH(CX$6,$7:$7,)-1,1,1):OFFSET($B205,0,MATCH(CX$6,$7:$7,)-1,1,1))</f>
        <v>1692</v>
      </c>
    </row>
    <row r="206" spans="2:102">
      <c r="B206" s="38">
        <v>2</v>
      </c>
      <c r="C206" s="37">
        <v>44682</v>
      </c>
      <c r="D206" s="153">
        <f>'[3]Data Summary'!$E81</f>
        <v>21365</v>
      </c>
      <c r="E206" s="154">
        <f>'[3]Data Summary'!$I81</f>
        <v>146</v>
      </c>
      <c r="F206" s="154">
        <f>'[3]Data Summary'!$M81</f>
        <v>24955</v>
      </c>
      <c r="G206" s="155">
        <f t="shared" si="249"/>
        <v>58209</v>
      </c>
      <c r="H206" s="155">
        <f t="shared" si="249"/>
        <v>480</v>
      </c>
      <c r="I206" s="155">
        <f t="shared" si="249"/>
        <v>83851</v>
      </c>
      <c r="J206" s="155">
        <f ca="1">SUM(OFFSET($B206,-($B206-1),MATCH(J$6,$7:$7,)-1,1,1):OFFSET($B206,0,MATCH(J$6,$7:$7,)-1,1,1))</f>
        <v>239</v>
      </c>
      <c r="K206" s="155">
        <f ca="1">SUM(OFFSET($B206,-($B206-1),MATCH(K$6,$7:$7,)-1,1,1):OFFSET($B206,0,MATCH(K$6,$7:$7,)-1,1,1))</f>
        <v>42581</v>
      </c>
      <c r="L206" s="155">
        <f ca="1">SUM(OFFSET($B206,-($B206-1),MATCH(L$6,$7:$7,)-1,1,1):OFFSET($B206,0,MATCH(L$6,$7:$7,)-1,1,1))</f>
        <v>115090</v>
      </c>
      <c r="M206" s="31">
        <f>'[3]Data Summary'!$C81</f>
        <v>362845</v>
      </c>
      <c r="N206" s="41">
        <f>'[3]Data Summary'!$G81</f>
        <v>5783</v>
      </c>
      <c r="O206" s="41">
        <f>'[3]Data Summary'!$K81</f>
        <v>489567</v>
      </c>
      <c r="P206">
        <f t="shared" si="250"/>
        <v>3345962</v>
      </c>
      <c r="Q206">
        <f t="shared" si="250"/>
        <v>60201</v>
      </c>
      <c r="R206">
        <f t="shared" si="250"/>
        <v>4777889</v>
      </c>
      <c r="S206">
        <f ca="1">SUM(OFFSET($B206,-($B206-1),MATCH(S$6,$7:$7,)-1,1,1):OFFSET($B206,0,MATCH(S$6,$7:$7,)-1,1,1))</f>
        <v>11080</v>
      </c>
      <c r="T206">
        <f ca="1">SUM(OFFSET($B206,-($B206-1),MATCH(T$6,$7:$7,)-1,1,1):OFFSET($B206,0,MATCH(T$6,$7:$7,)-1,1,1))</f>
        <v>929490</v>
      </c>
      <c r="U206">
        <f ca="1">SUM(OFFSET($B206,-($B206-1),MATCH(U$6,$7:$7,)-1,1,1):OFFSET($B206,0,MATCH(U$6,$7:$7,)-1,1,1))</f>
        <v>6727732</v>
      </c>
      <c r="V206" s="31">
        <f>'[3]Tab K Summary'!$B125</f>
        <v>105</v>
      </c>
      <c r="W206" s="41">
        <f>'[3]Tab K Summary'!$D125</f>
        <v>4378</v>
      </c>
      <c r="X206" s="41">
        <f>'[3]Tab K Summary'!$F125</f>
        <v>227</v>
      </c>
      <c r="Y206" s="41">
        <f>'[3]Tab K Summary'!$H125</f>
        <v>5019</v>
      </c>
      <c r="Z206" s="41">
        <f>'[3]Tab K Summary'!$J125</f>
        <v>243</v>
      </c>
      <c r="AA206" s="41">
        <f>'[3]Tab K Summary'!$L125</f>
        <v>57</v>
      </c>
      <c r="AB206" s="41">
        <f>'[3]Tab K Summary'!$N125</f>
        <v>154</v>
      </c>
      <c r="AC206" s="41">
        <f>'[3]Tab K Summary'!$P125</f>
        <v>0</v>
      </c>
      <c r="AD206" s="41">
        <f>'[3]Tab K Summary'!$R125</f>
        <v>0</v>
      </c>
      <c r="AE206" s="41">
        <f>'[3]Tab K Summary'!$T125</f>
        <v>0</v>
      </c>
      <c r="AF206" s="41">
        <f t="shared" si="238"/>
        <v>105</v>
      </c>
      <c r="AG206" s="41">
        <f>'[3]Tab K Summary'!$X125</f>
        <v>0</v>
      </c>
      <c r="AH206" s="41">
        <f>'[3]Tab K Summary'!$Z125</f>
        <v>0</v>
      </c>
      <c r="AI206" s="41">
        <f t="shared" si="239"/>
        <v>227</v>
      </c>
      <c r="AJ206" s="41">
        <f t="shared" si="240"/>
        <v>154</v>
      </c>
      <c r="AK206" s="41">
        <f>'[3]Tab K Summary'!$AF125</f>
        <v>0</v>
      </c>
      <c r="AL206" s="41">
        <f>'[3]Tab K Summary'!$AH125</f>
        <v>0</v>
      </c>
      <c r="AM206" s="41">
        <f>'[3]Tab K Summary'!$AJ125</f>
        <v>0</v>
      </c>
      <c r="AN206" s="41">
        <f>'[3]Tab K Summary'!$AL125</f>
        <v>0</v>
      </c>
      <c r="AO206" s="41">
        <f>'[3]Tab K Summary'!$AN125</f>
        <v>0</v>
      </c>
      <c r="AP206" s="41">
        <f>'[3]Tab K Summary'!$AP125</f>
        <v>0</v>
      </c>
      <c r="AQ206" s="41">
        <f>'[3]Tab K Summary'!$AR125</f>
        <v>0</v>
      </c>
      <c r="AR206" s="2">
        <f t="shared" ref="AR206:BM206" si="253">SUM(V195:V206)</f>
        <v>147</v>
      </c>
      <c r="AS206" s="2">
        <f t="shared" si="253"/>
        <v>15339</v>
      </c>
      <c r="AT206" s="2">
        <f t="shared" si="253"/>
        <v>310</v>
      </c>
      <c r="AU206" s="2">
        <f t="shared" si="253"/>
        <v>12696</v>
      </c>
      <c r="AV206" s="2">
        <f t="shared" si="253"/>
        <v>377</v>
      </c>
      <c r="AW206" s="2">
        <f t="shared" si="253"/>
        <v>78</v>
      </c>
      <c r="AX206" s="2">
        <f t="shared" si="253"/>
        <v>182</v>
      </c>
      <c r="AY206" s="2">
        <f t="shared" si="253"/>
        <v>0</v>
      </c>
      <c r="AZ206" s="2">
        <f t="shared" si="253"/>
        <v>0</v>
      </c>
      <c r="BA206" s="2">
        <f t="shared" si="253"/>
        <v>0</v>
      </c>
      <c r="BB206" s="2">
        <f t="shared" si="253"/>
        <v>147</v>
      </c>
      <c r="BC206" s="2">
        <f t="shared" si="253"/>
        <v>0</v>
      </c>
      <c r="BD206" s="2">
        <f t="shared" si="253"/>
        <v>0</v>
      </c>
      <c r="BE206" s="2">
        <f t="shared" si="253"/>
        <v>310</v>
      </c>
      <c r="BF206" s="2">
        <f t="shared" si="253"/>
        <v>182</v>
      </c>
      <c r="BG206" s="2">
        <f t="shared" si="253"/>
        <v>0</v>
      </c>
      <c r="BH206" s="2">
        <f t="shared" si="253"/>
        <v>0</v>
      </c>
      <c r="BI206" s="2">
        <f t="shared" si="253"/>
        <v>0</v>
      </c>
      <c r="BJ206" s="2">
        <f t="shared" si="253"/>
        <v>0</v>
      </c>
      <c r="BK206" s="2">
        <f t="shared" si="253"/>
        <v>0</v>
      </c>
      <c r="BL206" s="2">
        <f t="shared" si="253"/>
        <v>0</v>
      </c>
      <c r="BM206" s="2">
        <f t="shared" si="253"/>
        <v>0</v>
      </c>
      <c r="BN206">
        <f ca="1">SUM(OFFSET($B206,-($B206-1),MATCH(BN$6,$7:$7,)-1,1,1):OFFSET($B206,0,MATCH(BN$6,$7:$7,)-1,1,1))</f>
        <v>8257</v>
      </c>
      <c r="BO206">
        <f ca="1">SUM(OFFSET($B206,-($B206-1),MATCH(BO$6,$7:$7,)-1,1,1):OFFSET($B206,0,MATCH(BO$6,$7:$7,)-1,1,1))</f>
        <v>293</v>
      </c>
      <c r="BP206">
        <f ca="1">SUM(OFFSET($B206,-($B206-1),MATCH(BP$6,$7:$7,)-1,1,1):OFFSET($B206,0,MATCH(BP$6,$7:$7,)-1,1,1))</f>
        <v>8617</v>
      </c>
      <c r="BQ206">
        <f ca="1">SUM(OFFSET($B206,-($B206-1),MATCH(BQ$6,$7:$7,)-1,1,1):OFFSET($B206,0,MATCH(BQ$6,$7:$7,)-1,1,1))</f>
        <v>318</v>
      </c>
      <c r="BR206">
        <f ca="1">SUM(OFFSET($B206,-($B206-1),MATCH(BR$6,$7:$7,)-1,1,1):OFFSET($B206,0,MATCH(BR$6,$7:$7,)-1,1,1))</f>
        <v>72</v>
      </c>
      <c r="BS206">
        <f ca="1">SUM(OFFSET($B206,-($B206-1),MATCH(BS$6,$7:$7,)-1,1,1):OFFSET($B206,0,MATCH(BS$6,$7:$7,)-1,1,1))</f>
        <v>170</v>
      </c>
      <c r="BT206">
        <f ca="1">SUM(OFFSET($B206,-($B206-1),MATCH(BT$6,$7:$7,)-1,1,1):OFFSET($B206,0,MATCH(BT$6,$7:$7,)-1,1,1))</f>
        <v>0</v>
      </c>
      <c r="BU206">
        <f ca="1">SUM(OFFSET($B206,-($B206-1),MATCH(BU$6,$7:$7,)-1,1,1):OFFSET($B206,0,MATCH(BU$6,$7:$7,)-1,1,1))</f>
        <v>0</v>
      </c>
      <c r="BV206">
        <f ca="1">SUM(OFFSET($B206,-($B206-1),MATCH(BV$6,$7:$7,)-1,1,1):OFFSET($B206,0,MATCH(BV$6,$7:$7,)-1,1,1))</f>
        <v>0</v>
      </c>
      <c r="BW206">
        <f ca="1">SUM(OFFSET($B206,-($B206-1),MATCH(BW$6,$7:$7,)-1,1,1):OFFSET($B206,0,MATCH(BW$6,$7:$7,)-1,1,1))</f>
        <v>132</v>
      </c>
      <c r="BX206">
        <f ca="1">SUM(OFFSET($B206,-($B206-1),MATCH(BX$6,$7:$7,)-1,1,1):OFFSET($B206,0,MATCH(BX$6,$7:$7,)-1,1,1))</f>
        <v>0</v>
      </c>
      <c r="BY206">
        <f ca="1">SUM(OFFSET($B206,-($B206-1),MATCH(BY$6,$7:$7,)-1,1,1):OFFSET($B206,0,MATCH(BY$6,$7:$7,)-1,1,1))</f>
        <v>0</v>
      </c>
      <c r="BZ206">
        <f ca="1">SUM(OFFSET($B206,-($B206-1),MATCH(BZ$6,$7:$7,)-1,1,1):OFFSET($B206,0,MATCH(BZ$6,$7:$7,)-1,1,1))</f>
        <v>293</v>
      </c>
      <c r="CA206">
        <f ca="1">SUM(OFFSET($B206,-($B206-1),MATCH(CA$6,$7:$7,)-1,1,1):OFFSET($B206,0,MATCH(CA$6,$7:$7,)-1,1,1))</f>
        <v>170</v>
      </c>
      <c r="CB206">
        <f ca="1">SUM(OFFSET($B206,-($B206-1),MATCH(CB$6,$7:$7,)-1,1,1):OFFSET($B206,0,MATCH(CB$6,$7:$7,)-1,1,1))</f>
        <v>0</v>
      </c>
      <c r="CC206">
        <f ca="1">SUM(OFFSET($B206,-($B206-1),MATCH(CC$6,$7:$7,)-1,1,1):OFFSET($B206,0,MATCH(CC$6,$7:$7,)-1,1,1))</f>
        <v>0</v>
      </c>
      <c r="CD206">
        <f ca="1">SUM(OFFSET($B206,-($B206-1),MATCH(CD$6,$7:$7,)-1,1,1):OFFSET($B206,0,MATCH(CD$6,$7:$7,)-1,1,1))</f>
        <v>0</v>
      </c>
      <c r="CE206">
        <f ca="1">SUM(OFFSET($B206,-($B206-1),MATCH(CE$6,$7:$7,)-1,1,1):OFFSET($B206,0,MATCH(CE$6,$7:$7,)-1,1,1))</f>
        <v>0</v>
      </c>
      <c r="CF206">
        <f ca="1">SUM(OFFSET($B206,-($B206-1),MATCH(CF$6,$7:$7,)-1,1,1):OFFSET($B206,0,MATCH(CF$6,$7:$7,)-1,1,1))</f>
        <v>0</v>
      </c>
      <c r="CG206">
        <f ca="1">SUM(OFFSET($B206,-($B206-1),MATCH(CG$6,$7:$7,)-1,1,1):OFFSET($B206,0,MATCH(CG$6,$7:$7,)-1,1,1))</f>
        <v>0</v>
      </c>
      <c r="CH206">
        <f ca="1">SUM(OFFSET($B206,-($B206-1),MATCH(CH$6,$7:$7,)-1,1,1):OFFSET($B206,0,MATCH(CH$6,$7:$7,)-1,1,1))</f>
        <v>0</v>
      </c>
      <c r="CI206">
        <f ca="1">SUM(OFFSET($B206,-($B206-1),MATCH(CI$6,$7:$7,)-1,1,1):OFFSET($B206,0,MATCH(CI$6,$7:$7,)-1,1,1))</f>
        <v>194</v>
      </c>
      <c r="CJ206" s="41">
        <f>'[3]Tab L Summary'!$B125</f>
        <v>568</v>
      </c>
      <c r="CK206">
        <f>'[3]Tab L Summary'!$D125</f>
        <v>341</v>
      </c>
      <c r="CL206" s="41">
        <f>'[3]Tab L Summary'!$F125</f>
        <v>3449</v>
      </c>
      <c r="CM206">
        <f>'[3]Tab L Summary'!$H125</f>
        <v>0</v>
      </c>
      <c r="CN206" s="41">
        <f>'[3]Tab L Summary'!$J125</f>
        <v>663</v>
      </c>
      <c r="CO206" s="134">
        <f t="shared" si="252"/>
        <v>1283</v>
      </c>
      <c r="CP206" s="2">
        <f t="shared" si="252"/>
        <v>1151</v>
      </c>
      <c r="CQ206" s="2">
        <f t="shared" si="252"/>
        <v>11950</v>
      </c>
      <c r="CR206" s="2">
        <f t="shared" si="252"/>
        <v>0</v>
      </c>
      <c r="CS206" s="2">
        <f t="shared" si="252"/>
        <v>1499</v>
      </c>
      <c r="CT206">
        <f ca="1">SUM(OFFSET($B206,-($B206-1),MATCH(CT$6,$7:$7,)-1,1,1):OFFSET($B206,0,MATCH(CT$6,$7:$7,)-1,1,1))</f>
        <v>530</v>
      </c>
      <c r="CU206">
        <f ca="1">SUM(OFFSET($B206,-($B206-1),MATCH(CU$6,$7:$7,)-1,1,1):OFFSET($B206,0,MATCH(CU$6,$7:$7,)-1,1,1))</f>
        <v>6831</v>
      </c>
      <c r="CV206">
        <f ca="1">SUM(OFFSET($B206,-($B206-1),MATCH(CV$6,$7:$7,)-1,1,1):OFFSET($B206,0,MATCH(CV$6,$7:$7,)-1,1,1))</f>
        <v>0</v>
      </c>
      <c r="CW206">
        <f ca="1">SUM(OFFSET($B206,-($B206-1),MATCH(CW$6,$7:$7,)-1,1,1):OFFSET($B206,0,MATCH(CW$6,$7:$7,)-1,1,1))</f>
        <v>952</v>
      </c>
      <c r="CX206">
        <f ca="1">SUM(OFFSET($B206,-($B206-1),MATCH(CX$6,$7:$7,)-1,1,1):OFFSET($B206,0,MATCH(CX$6,$7:$7,)-1,1,1))</f>
        <v>2975</v>
      </c>
    </row>
    <row r="207" spans="2:102">
      <c r="B207" s="38">
        <v>3</v>
      </c>
      <c r="C207" s="37">
        <v>44713</v>
      </c>
      <c r="D207" s="153">
        <f>'[3]Data Summary'!$E82</f>
        <v>37776</v>
      </c>
      <c r="E207" s="154">
        <f>'[3]Data Summary'!$I82</f>
        <v>251</v>
      </c>
      <c r="F207" s="154">
        <f>'[3]Data Summary'!$M82</f>
        <v>43037</v>
      </c>
      <c r="G207" s="155">
        <f t="shared" ref="G207:I208" si="254">SUM(D196:D207)</f>
        <v>81186</v>
      </c>
      <c r="H207" s="155">
        <f t="shared" si="254"/>
        <v>571</v>
      </c>
      <c r="I207" s="155">
        <f t="shared" si="254"/>
        <v>99489</v>
      </c>
      <c r="J207" s="155">
        <f ca="1">SUM(OFFSET($B207,-($B207-1),MATCH(J$6,$7:$7,)-1,1,1):OFFSET($B207,0,MATCH(J$6,$7:$7,)-1,1,1))</f>
        <v>490</v>
      </c>
      <c r="K207" s="155">
        <f ca="1">SUM(OFFSET($B207,-($B207-1),MATCH(K$6,$7:$7,)-1,1,1):OFFSET($B207,0,MATCH(K$6,$7:$7,)-1,1,1))</f>
        <v>85618</v>
      </c>
      <c r="L207" s="155">
        <f ca="1">SUM(OFFSET($B207,-($B207-1),MATCH(L$6,$7:$7,)-1,1,1):OFFSET($B207,0,MATCH(L$6,$7:$7,)-1,1,1))</f>
        <v>196276</v>
      </c>
      <c r="M207" s="31">
        <f>'[3]Data Summary'!$C82</f>
        <v>392152</v>
      </c>
      <c r="N207" s="41">
        <f>'[3]Data Summary'!$G82</f>
        <v>5531</v>
      </c>
      <c r="O207" s="41">
        <f>'[3]Data Summary'!$K82</f>
        <v>486426</v>
      </c>
      <c r="P207">
        <f t="shared" ref="P207:R208" si="255">SUM(M196:M207)</f>
        <v>3374672</v>
      </c>
      <c r="Q207">
        <f t="shared" si="255"/>
        <v>60251</v>
      </c>
      <c r="R207">
        <f t="shared" si="255"/>
        <v>4786473</v>
      </c>
      <c r="S207">
        <f ca="1">SUM(OFFSET($B207,-($B207-1),MATCH(S$6,$7:$7,)-1,1,1):OFFSET($B207,0,MATCH(S$6,$7:$7,)-1,1,1))</f>
        <v>16611</v>
      </c>
      <c r="T207">
        <f ca="1">SUM(OFFSET($B207,-($B207-1),MATCH(T$6,$7:$7,)-1,1,1):OFFSET($B207,0,MATCH(T$6,$7:$7,)-1,1,1))</f>
        <v>1415916</v>
      </c>
      <c r="U207">
        <f ca="1">SUM(OFFSET($B207,-($B207-1),MATCH(U$6,$7:$7,)-1,1,1):OFFSET($B207,0,MATCH(U$6,$7:$7,)-1,1,1))</f>
        <v>10102404</v>
      </c>
      <c r="V207" s="31">
        <f>'[3]Tab K Summary'!$B126</f>
        <v>311</v>
      </c>
      <c r="W207" s="41">
        <f>'[3]Tab K Summary'!$D126</f>
        <v>8694</v>
      </c>
      <c r="X207" s="41">
        <f>'[3]Tab K Summary'!$F126</f>
        <v>428</v>
      </c>
      <c r="Y207" s="41">
        <f>'[3]Tab K Summary'!$H126</f>
        <v>8505</v>
      </c>
      <c r="Z207" s="41">
        <f>'[3]Tab K Summary'!$J126</f>
        <v>467</v>
      </c>
      <c r="AA207" s="41">
        <f>'[3]Tab K Summary'!$L126</f>
        <v>83</v>
      </c>
      <c r="AB207" s="41">
        <f>'[3]Tab K Summary'!$N126</f>
        <v>304</v>
      </c>
      <c r="AC207" s="41">
        <f>'[3]Tab K Summary'!$P126</f>
        <v>0</v>
      </c>
      <c r="AD207" s="41">
        <f>'[3]Tab K Summary'!$R126</f>
        <v>0</v>
      </c>
      <c r="AE207" s="41">
        <f>'[3]Tab K Summary'!$T126</f>
        <v>0</v>
      </c>
      <c r="AF207" s="41">
        <f t="shared" ref="AF207:AF213" si="256">V207</f>
        <v>311</v>
      </c>
      <c r="AG207" s="41">
        <f>'[3]Tab K Summary'!$X126</f>
        <v>0</v>
      </c>
      <c r="AH207" s="41">
        <f>'[3]Tab K Summary'!$Z126</f>
        <v>0</v>
      </c>
      <c r="AI207" s="41">
        <f t="shared" ref="AI207:AI213" si="257">X207</f>
        <v>428</v>
      </c>
      <c r="AJ207" s="41">
        <f t="shared" ref="AJ207:AJ213" si="258">AB207</f>
        <v>304</v>
      </c>
      <c r="AK207" s="41">
        <f>'[3]Tab K Summary'!$AF126</f>
        <v>0</v>
      </c>
      <c r="AL207" s="41">
        <f>'[3]Tab K Summary'!$AH126</f>
        <v>0</v>
      </c>
      <c r="AM207" s="41">
        <f>'[3]Tab K Summary'!$AJ126</f>
        <v>0</v>
      </c>
      <c r="AN207" s="41">
        <f>'[3]Tab K Summary'!$AL126</f>
        <v>0</v>
      </c>
      <c r="AO207" s="41">
        <f>'[3]Tab K Summary'!$AN126</f>
        <v>0</v>
      </c>
      <c r="AP207" s="41">
        <f>'[3]Tab K Summary'!$AP126</f>
        <v>0</v>
      </c>
      <c r="AQ207" s="41">
        <f>'[3]Tab K Summary'!$AR126</f>
        <v>0</v>
      </c>
      <c r="AR207" s="2">
        <f t="shared" ref="AR207:BM207" si="259">SUM(V196:V207)</f>
        <v>448</v>
      </c>
      <c r="AS207" s="2">
        <f t="shared" si="259"/>
        <v>19115</v>
      </c>
      <c r="AT207" s="2">
        <f t="shared" si="259"/>
        <v>724</v>
      </c>
      <c r="AU207" s="2">
        <f t="shared" si="259"/>
        <v>18855</v>
      </c>
      <c r="AV207" s="2">
        <f t="shared" si="259"/>
        <v>813</v>
      </c>
      <c r="AW207" s="2">
        <f t="shared" si="259"/>
        <v>160</v>
      </c>
      <c r="AX207" s="2">
        <f t="shared" si="259"/>
        <v>477</v>
      </c>
      <c r="AY207" s="2">
        <f t="shared" si="259"/>
        <v>0</v>
      </c>
      <c r="AZ207" s="2">
        <f t="shared" si="259"/>
        <v>0</v>
      </c>
      <c r="BA207" s="2">
        <f t="shared" si="259"/>
        <v>0</v>
      </c>
      <c r="BB207" s="2">
        <f t="shared" si="259"/>
        <v>448</v>
      </c>
      <c r="BC207" s="2">
        <f t="shared" si="259"/>
        <v>0</v>
      </c>
      <c r="BD207" s="2">
        <f t="shared" si="259"/>
        <v>0</v>
      </c>
      <c r="BE207" s="2">
        <f t="shared" si="259"/>
        <v>724</v>
      </c>
      <c r="BF207" s="2">
        <f t="shared" si="259"/>
        <v>477</v>
      </c>
      <c r="BG207" s="2">
        <f t="shared" si="259"/>
        <v>0</v>
      </c>
      <c r="BH207" s="2">
        <f t="shared" si="259"/>
        <v>0</v>
      </c>
      <c r="BI207" s="2">
        <f t="shared" si="259"/>
        <v>0</v>
      </c>
      <c r="BJ207" s="2">
        <f t="shared" si="259"/>
        <v>0</v>
      </c>
      <c r="BK207" s="2">
        <f t="shared" si="259"/>
        <v>0</v>
      </c>
      <c r="BL207" s="2">
        <f t="shared" si="259"/>
        <v>0</v>
      </c>
      <c r="BM207" s="2">
        <f t="shared" si="259"/>
        <v>0</v>
      </c>
      <c r="BN207">
        <f ca="1">SUM(OFFSET($B207,-($B207-1),MATCH(BN$6,$7:$7,)-1,1,1):OFFSET($B207,0,MATCH(BN$6,$7:$7,)-1,1,1))</f>
        <v>16951</v>
      </c>
      <c r="BO207">
        <f ca="1">SUM(OFFSET($B207,-($B207-1),MATCH(BO$6,$7:$7,)-1,1,1):OFFSET($B207,0,MATCH(BO$6,$7:$7,)-1,1,1))</f>
        <v>721</v>
      </c>
      <c r="BP207">
        <f ca="1">SUM(OFFSET($B207,-($B207-1),MATCH(BP$6,$7:$7,)-1,1,1):OFFSET($B207,0,MATCH(BP$6,$7:$7,)-1,1,1))</f>
        <v>17122</v>
      </c>
      <c r="BQ207">
        <f ca="1">SUM(OFFSET($B207,-($B207-1),MATCH(BQ$6,$7:$7,)-1,1,1):OFFSET($B207,0,MATCH(BQ$6,$7:$7,)-1,1,1))</f>
        <v>785</v>
      </c>
      <c r="BR207">
        <f ca="1">SUM(OFFSET($B207,-($B207-1),MATCH(BR$6,$7:$7,)-1,1,1):OFFSET($B207,0,MATCH(BR$6,$7:$7,)-1,1,1))</f>
        <v>155</v>
      </c>
      <c r="BS207">
        <f ca="1">SUM(OFFSET($B207,-($B207-1),MATCH(BS$6,$7:$7,)-1,1,1):OFFSET($B207,0,MATCH(BS$6,$7:$7,)-1,1,1))</f>
        <v>474</v>
      </c>
      <c r="BT207">
        <f ca="1">SUM(OFFSET($B207,-($B207-1),MATCH(BT$6,$7:$7,)-1,1,1):OFFSET($B207,0,MATCH(BT$6,$7:$7,)-1,1,1))</f>
        <v>0</v>
      </c>
      <c r="BU207">
        <f ca="1">SUM(OFFSET($B207,-($B207-1),MATCH(BU$6,$7:$7,)-1,1,1):OFFSET($B207,0,MATCH(BU$6,$7:$7,)-1,1,1))</f>
        <v>0</v>
      </c>
      <c r="BV207">
        <f ca="1">SUM(OFFSET($B207,-($B207-1),MATCH(BV$6,$7:$7,)-1,1,1):OFFSET($B207,0,MATCH(BV$6,$7:$7,)-1,1,1))</f>
        <v>0</v>
      </c>
      <c r="BW207">
        <f ca="1">SUM(OFFSET($B207,-($B207-1),MATCH(BW$6,$7:$7,)-1,1,1):OFFSET($B207,0,MATCH(BW$6,$7:$7,)-1,1,1))</f>
        <v>443</v>
      </c>
      <c r="BX207">
        <f ca="1">SUM(OFFSET($B207,-($B207-1),MATCH(BX$6,$7:$7,)-1,1,1):OFFSET($B207,0,MATCH(BX$6,$7:$7,)-1,1,1))</f>
        <v>0</v>
      </c>
      <c r="BY207">
        <f ca="1">SUM(OFFSET($B207,-($B207-1),MATCH(BY$6,$7:$7,)-1,1,1):OFFSET($B207,0,MATCH(BY$6,$7:$7,)-1,1,1))</f>
        <v>0</v>
      </c>
      <c r="BZ207">
        <f ca="1">SUM(OFFSET($B207,-($B207-1),MATCH(BZ$6,$7:$7,)-1,1,1):OFFSET($B207,0,MATCH(BZ$6,$7:$7,)-1,1,1))</f>
        <v>721</v>
      </c>
      <c r="CA207">
        <f ca="1">SUM(OFFSET($B207,-($B207-1),MATCH(CA$6,$7:$7,)-1,1,1):OFFSET($B207,0,MATCH(CA$6,$7:$7,)-1,1,1))</f>
        <v>474</v>
      </c>
      <c r="CB207">
        <f ca="1">SUM(OFFSET($B207,-($B207-1),MATCH(CB$6,$7:$7,)-1,1,1):OFFSET($B207,0,MATCH(CB$6,$7:$7,)-1,1,1))</f>
        <v>0</v>
      </c>
      <c r="CC207">
        <f ca="1">SUM(OFFSET($B207,-($B207-1),MATCH(CC$6,$7:$7,)-1,1,1):OFFSET($B207,0,MATCH(CC$6,$7:$7,)-1,1,1))</f>
        <v>0</v>
      </c>
      <c r="CD207">
        <f ca="1">SUM(OFFSET($B207,-($B207-1),MATCH(CD$6,$7:$7,)-1,1,1):OFFSET($B207,0,MATCH(CD$6,$7:$7,)-1,1,1))</f>
        <v>0</v>
      </c>
      <c r="CE207">
        <f ca="1">SUM(OFFSET($B207,-($B207-1),MATCH(CE$6,$7:$7,)-1,1,1):OFFSET($B207,0,MATCH(CE$6,$7:$7,)-1,1,1))</f>
        <v>0</v>
      </c>
      <c r="CF207">
        <f ca="1">SUM(OFFSET($B207,-($B207-1),MATCH(CF$6,$7:$7,)-1,1,1):OFFSET($B207,0,MATCH(CF$6,$7:$7,)-1,1,1))</f>
        <v>0</v>
      </c>
      <c r="CG207">
        <f ca="1">SUM(OFFSET($B207,-($B207-1),MATCH(CG$6,$7:$7,)-1,1,1):OFFSET($B207,0,MATCH(CG$6,$7:$7,)-1,1,1))</f>
        <v>0</v>
      </c>
      <c r="CH207">
        <f ca="1">SUM(OFFSET($B207,-($B207-1),MATCH(CH$6,$7:$7,)-1,1,1):OFFSET($B207,0,MATCH(CH$6,$7:$7,)-1,1,1))</f>
        <v>0</v>
      </c>
      <c r="CI207">
        <f ca="1">SUM(OFFSET($B207,-($B207-1),MATCH(CI$6,$7:$7,)-1,1,1):OFFSET($B207,0,MATCH(CI$6,$7:$7,)-1,1,1))</f>
        <v>642</v>
      </c>
      <c r="CJ207" s="41">
        <f>'[3]Tab L Summary'!$B126</f>
        <v>1592</v>
      </c>
      <c r="CK207">
        <f>'[3]Tab L Summary'!$D126</f>
        <v>1029</v>
      </c>
      <c r="CL207" s="41">
        <f>'[3]Tab L Summary'!$F126</f>
        <v>6253</v>
      </c>
      <c r="CM207">
        <f>'[3]Tab L Summary'!$H126</f>
        <v>0</v>
      </c>
      <c r="CN207" s="41">
        <f>'[3]Tab L Summary'!$J126</f>
        <v>1084</v>
      </c>
      <c r="CO207" s="134">
        <f t="shared" ref="CO207:CS208" si="260">SUM(CJ196:CJ207)</f>
        <v>2358</v>
      </c>
      <c r="CP207" s="2">
        <f t="shared" si="260"/>
        <v>1752</v>
      </c>
      <c r="CQ207" s="2">
        <f t="shared" si="260"/>
        <v>14600</v>
      </c>
      <c r="CR207" s="2">
        <f t="shared" si="260"/>
        <v>0</v>
      </c>
      <c r="CS207" s="2">
        <f t="shared" si="260"/>
        <v>2253</v>
      </c>
      <c r="CT207">
        <f ca="1">SUM(OFFSET($B207,-($B207-1),MATCH(CT$6,$7:$7,)-1,1,1):OFFSET($B207,0,MATCH(CT$6,$7:$7,)-1,1,1))</f>
        <v>1559</v>
      </c>
      <c r="CU207">
        <f ca="1">SUM(OFFSET($B207,-($B207-1),MATCH(CU$6,$7:$7,)-1,1,1):OFFSET($B207,0,MATCH(CU$6,$7:$7,)-1,1,1))</f>
        <v>13084</v>
      </c>
      <c r="CV207">
        <f ca="1">SUM(OFFSET($B207,-($B207-1),MATCH(CV$6,$7:$7,)-1,1,1):OFFSET($B207,0,MATCH(CV$6,$7:$7,)-1,1,1))</f>
        <v>0</v>
      </c>
      <c r="CW207">
        <f ca="1">SUM(OFFSET($B207,-($B207-1),MATCH(CW$6,$7:$7,)-1,1,1):OFFSET($B207,0,MATCH(CW$6,$7:$7,)-1,1,1))</f>
        <v>2036</v>
      </c>
      <c r="CX207">
        <f ca="1">SUM(OFFSET($B207,-($B207-1),MATCH(CX$6,$7:$7,)-1,1,1):OFFSET($B207,0,MATCH(CX$6,$7:$7,)-1,1,1))</f>
        <v>5333</v>
      </c>
    </row>
    <row r="208" spans="2:102">
      <c r="B208" s="38">
        <v>4</v>
      </c>
      <c r="C208" s="37">
        <v>44743</v>
      </c>
      <c r="D208" s="153">
        <f>'[3]Data Summary'!$E83</f>
        <v>47995</v>
      </c>
      <c r="E208" s="154">
        <f>'[3]Data Summary'!$I83</f>
        <v>343</v>
      </c>
      <c r="F208" s="154">
        <f>'[3]Data Summary'!$M83</f>
        <v>58621</v>
      </c>
      <c r="G208" s="155">
        <f t="shared" si="254"/>
        <v>122669</v>
      </c>
      <c r="H208" s="155">
        <f t="shared" si="254"/>
        <v>835</v>
      </c>
      <c r="I208" s="155">
        <f t="shared" si="254"/>
        <v>144757</v>
      </c>
      <c r="J208" s="155">
        <f ca="1">SUM(OFFSET($B208,-($B208-1),MATCH(J$6,$7:$7,)-1,1,1):OFFSET($B208,0,MATCH(J$6,$7:$7,)-1,1,1))</f>
        <v>833</v>
      </c>
      <c r="K208" s="155">
        <f ca="1">SUM(OFFSET($B208,-($B208-1),MATCH(K$6,$7:$7,)-1,1,1):OFFSET($B208,0,MATCH(K$6,$7:$7,)-1,1,1))</f>
        <v>144239</v>
      </c>
      <c r="L208" s="155">
        <f ca="1">SUM(OFFSET($B208,-($B208-1),MATCH(L$6,$7:$7,)-1,1,1):OFFSET($B208,0,MATCH(L$6,$7:$7,)-1,1,1))</f>
        <v>318945</v>
      </c>
      <c r="M208" s="31">
        <f>'[3]Data Summary'!$C83</f>
        <v>417304</v>
      </c>
      <c r="N208" s="41">
        <f>'[3]Data Summary'!$G83</f>
        <v>5682</v>
      </c>
      <c r="O208" s="41">
        <f>'[3]Data Summary'!$K83</f>
        <v>481742</v>
      </c>
      <c r="P208">
        <f t="shared" si="255"/>
        <v>3368099</v>
      </c>
      <c r="Q208">
        <f t="shared" si="255"/>
        <v>59748</v>
      </c>
      <c r="R208">
        <f t="shared" si="255"/>
        <v>4740389</v>
      </c>
      <c r="S208">
        <f ca="1">SUM(OFFSET($B208,-($B208-1),MATCH(S$6,$7:$7,)-1,1,1):OFFSET($B208,0,MATCH(S$6,$7:$7,)-1,1,1))</f>
        <v>22293</v>
      </c>
      <c r="T208">
        <f ca="1">SUM(OFFSET($B208,-($B208-1),MATCH(T$6,$7:$7,)-1,1,1):OFFSET($B208,0,MATCH(T$6,$7:$7,)-1,1,1))</f>
        <v>1897658</v>
      </c>
      <c r="U208">
        <f ca="1">SUM(OFFSET($B208,-($B208-1),MATCH(U$6,$7:$7,)-1,1,1):OFFSET($B208,0,MATCH(U$6,$7:$7,)-1,1,1))</f>
        <v>13470503</v>
      </c>
      <c r="V208" s="31">
        <f>'[3]Tab K Summary'!$B127</f>
        <v>458</v>
      </c>
      <c r="W208" s="41">
        <f>'[3]Tab K Summary'!$D127</f>
        <v>8199</v>
      </c>
      <c r="X208" s="41">
        <f>'[3]Tab K Summary'!$F127</f>
        <v>583</v>
      </c>
      <c r="Y208" s="41">
        <f>'[3]Tab K Summary'!$H127</f>
        <v>12309</v>
      </c>
      <c r="Z208" s="41">
        <f>'[3]Tab K Summary'!$J127</f>
        <v>156</v>
      </c>
      <c r="AA208" s="41">
        <f>'[3]Tab K Summary'!$L127</f>
        <v>125</v>
      </c>
      <c r="AB208" s="41">
        <f>'[3]Tab K Summary'!$N127</f>
        <v>296</v>
      </c>
      <c r="AC208" s="41">
        <f>'[3]Tab K Summary'!$P127</f>
        <v>0</v>
      </c>
      <c r="AD208" s="41">
        <f>'[3]Tab K Summary'!$R127</f>
        <v>0</v>
      </c>
      <c r="AE208" s="41">
        <f>'[3]Tab K Summary'!$T127</f>
        <v>0</v>
      </c>
      <c r="AF208" s="41">
        <f t="shared" si="256"/>
        <v>458</v>
      </c>
      <c r="AG208" s="41">
        <f>'[3]Tab K Summary'!$X127</f>
        <v>0</v>
      </c>
      <c r="AH208" s="41">
        <f>'[3]Tab K Summary'!$Z127</f>
        <v>0</v>
      </c>
      <c r="AI208" s="41">
        <f t="shared" si="257"/>
        <v>583</v>
      </c>
      <c r="AJ208" s="41">
        <f t="shared" si="258"/>
        <v>296</v>
      </c>
      <c r="AK208" s="41">
        <f>'[3]Tab K Summary'!$AF127</f>
        <v>0</v>
      </c>
      <c r="AL208" s="41">
        <f>'[3]Tab K Summary'!$AH127</f>
        <v>0</v>
      </c>
      <c r="AM208" s="41">
        <f>'[3]Tab K Summary'!$AJ127</f>
        <v>0</v>
      </c>
      <c r="AN208" s="41">
        <f>'[3]Tab K Summary'!$AL127</f>
        <v>0</v>
      </c>
      <c r="AO208" s="41">
        <f>'[3]Tab K Summary'!$AN127</f>
        <v>0</v>
      </c>
      <c r="AP208" s="41">
        <f>'[3]Tab K Summary'!$AP127</f>
        <v>0</v>
      </c>
      <c r="AQ208" s="41">
        <f>'[3]Tab K Summary'!$AR127</f>
        <v>0</v>
      </c>
      <c r="AR208" s="2">
        <f t="shared" ref="AR208:BM208" si="261">SUM(V197:V208)</f>
        <v>901</v>
      </c>
      <c r="AS208" s="2">
        <f t="shared" si="261"/>
        <v>25260</v>
      </c>
      <c r="AT208" s="2">
        <f t="shared" si="261"/>
        <v>1304</v>
      </c>
      <c r="AU208" s="2">
        <f t="shared" si="261"/>
        <v>29489</v>
      </c>
      <c r="AV208" s="2">
        <f t="shared" si="261"/>
        <v>951</v>
      </c>
      <c r="AW208" s="2">
        <f t="shared" si="261"/>
        <v>280</v>
      </c>
      <c r="AX208" s="2">
        <f t="shared" si="261"/>
        <v>770</v>
      </c>
      <c r="AY208" s="2">
        <f t="shared" si="261"/>
        <v>0</v>
      </c>
      <c r="AZ208" s="2">
        <f t="shared" si="261"/>
        <v>0</v>
      </c>
      <c r="BA208" s="2">
        <f t="shared" si="261"/>
        <v>0</v>
      </c>
      <c r="BB208" s="2">
        <f t="shared" si="261"/>
        <v>901</v>
      </c>
      <c r="BC208" s="2">
        <f t="shared" si="261"/>
        <v>0</v>
      </c>
      <c r="BD208" s="2">
        <f t="shared" si="261"/>
        <v>0</v>
      </c>
      <c r="BE208" s="2">
        <f t="shared" si="261"/>
        <v>1304</v>
      </c>
      <c r="BF208" s="2">
        <f t="shared" si="261"/>
        <v>770</v>
      </c>
      <c r="BG208" s="2">
        <f t="shared" si="261"/>
        <v>0</v>
      </c>
      <c r="BH208" s="2">
        <f t="shared" si="261"/>
        <v>0</v>
      </c>
      <c r="BI208" s="2">
        <f t="shared" si="261"/>
        <v>0</v>
      </c>
      <c r="BJ208" s="2">
        <f t="shared" si="261"/>
        <v>0</v>
      </c>
      <c r="BK208" s="2">
        <f t="shared" si="261"/>
        <v>0</v>
      </c>
      <c r="BL208" s="2">
        <f t="shared" si="261"/>
        <v>0</v>
      </c>
      <c r="BM208" s="2">
        <f t="shared" si="261"/>
        <v>0</v>
      </c>
      <c r="BN208">
        <f ca="1">SUM(OFFSET($B208,-($B208-1),MATCH(BN$6,$7:$7,)-1,1,1):OFFSET($B208,0,MATCH(BN$6,$7:$7,)-1,1,1))</f>
        <v>25150</v>
      </c>
      <c r="BO208">
        <f ca="1">SUM(OFFSET($B208,-($B208-1),MATCH(BO$6,$7:$7,)-1,1,1):OFFSET($B208,0,MATCH(BO$6,$7:$7,)-1,1,1))</f>
        <v>1304</v>
      </c>
      <c r="BP208">
        <f ca="1">SUM(OFFSET($B208,-($B208-1),MATCH(BP$6,$7:$7,)-1,1,1):OFFSET($B208,0,MATCH(BP$6,$7:$7,)-1,1,1))</f>
        <v>29431</v>
      </c>
      <c r="BQ208">
        <f ca="1">SUM(OFFSET($B208,-($B208-1),MATCH(BQ$6,$7:$7,)-1,1,1):OFFSET($B208,0,MATCH(BQ$6,$7:$7,)-1,1,1))</f>
        <v>941</v>
      </c>
      <c r="BR208">
        <f ca="1">SUM(OFFSET($B208,-($B208-1),MATCH(BR$6,$7:$7,)-1,1,1):OFFSET($B208,0,MATCH(BR$6,$7:$7,)-1,1,1))</f>
        <v>280</v>
      </c>
      <c r="BS208">
        <f ca="1">SUM(OFFSET($B208,-($B208-1),MATCH(BS$6,$7:$7,)-1,1,1):OFFSET($B208,0,MATCH(BS$6,$7:$7,)-1,1,1))</f>
        <v>770</v>
      </c>
      <c r="BT208">
        <f ca="1">SUM(OFFSET($B208,-($B208-1),MATCH(BT$6,$7:$7,)-1,1,1):OFFSET($B208,0,MATCH(BT$6,$7:$7,)-1,1,1))</f>
        <v>0</v>
      </c>
      <c r="BU208">
        <f ca="1">SUM(OFFSET($B208,-($B208-1),MATCH(BU$6,$7:$7,)-1,1,1):OFFSET($B208,0,MATCH(BU$6,$7:$7,)-1,1,1))</f>
        <v>0</v>
      </c>
      <c r="BV208">
        <f ca="1">SUM(OFFSET($B208,-($B208-1),MATCH(BV$6,$7:$7,)-1,1,1):OFFSET($B208,0,MATCH(BV$6,$7:$7,)-1,1,1))</f>
        <v>0</v>
      </c>
      <c r="BW208">
        <f ca="1">SUM(OFFSET($B208,-($B208-1),MATCH(BW$6,$7:$7,)-1,1,1):OFFSET($B208,0,MATCH(BW$6,$7:$7,)-1,1,1))</f>
        <v>901</v>
      </c>
      <c r="BX208">
        <f ca="1">SUM(OFFSET($B208,-($B208-1),MATCH(BX$6,$7:$7,)-1,1,1):OFFSET($B208,0,MATCH(BX$6,$7:$7,)-1,1,1))</f>
        <v>0</v>
      </c>
      <c r="BY208">
        <f ca="1">SUM(OFFSET($B208,-($B208-1),MATCH(BY$6,$7:$7,)-1,1,1):OFFSET($B208,0,MATCH(BY$6,$7:$7,)-1,1,1))</f>
        <v>0</v>
      </c>
      <c r="BZ208">
        <f ca="1">SUM(OFFSET($B208,-($B208-1),MATCH(BZ$6,$7:$7,)-1,1,1):OFFSET($B208,0,MATCH(BZ$6,$7:$7,)-1,1,1))</f>
        <v>1304</v>
      </c>
      <c r="CA208">
        <f ca="1">SUM(OFFSET($B208,-($B208-1),MATCH(CA$6,$7:$7,)-1,1,1):OFFSET($B208,0,MATCH(CA$6,$7:$7,)-1,1,1))</f>
        <v>770</v>
      </c>
      <c r="CB208">
        <f ca="1">SUM(OFFSET($B208,-($B208-1),MATCH(CB$6,$7:$7,)-1,1,1):OFFSET($B208,0,MATCH(CB$6,$7:$7,)-1,1,1))</f>
        <v>0</v>
      </c>
      <c r="CC208">
        <f ca="1">SUM(OFFSET($B208,-($B208-1),MATCH(CC$6,$7:$7,)-1,1,1):OFFSET($B208,0,MATCH(CC$6,$7:$7,)-1,1,1))</f>
        <v>0</v>
      </c>
      <c r="CD208">
        <f ca="1">SUM(OFFSET($B208,-($B208-1),MATCH(CD$6,$7:$7,)-1,1,1):OFFSET($B208,0,MATCH(CD$6,$7:$7,)-1,1,1))</f>
        <v>0</v>
      </c>
      <c r="CE208">
        <f ca="1">SUM(OFFSET($B208,-($B208-1),MATCH(CE$6,$7:$7,)-1,1,1):OFFSET($B208,0,MATCH(CE$6,$7:$7,)-1,1,1))</f>
        <v>0</v>
      </c>
      <c r="CF208">
        <f ca="1">SUM(OFFSET($B208,-($B208-1),MATCH(CF$6,$7:$7,)-1,1,1):OFFSET($B208,0,MATCH(CF$6,$7:$7,)-1,1,1))</f>
        <v>0</v>
      </c>
      <c r="CG208">
        <f ca="1">SUM(OFFSET($B208,-($B208-1),MATCH(CG$6,$7:$7,)-1,1,1):OFFSET($B208,0,MATCH(CG$6,$7:$7,)-1,1,1))</f>
        <v>0</v>
      </c>
      <c r="CH208">
        <f ca="1">SUM(OFFSET($B208,-($B208-1),MATCH(CH$6,$7:$7,)-1,1,1):OFFSET($B208,0,MATCH(CH$6,$7:$7,)-1,1,1))</f>
        <v>0</v>
      </c>
      <c r="CI208">
        <f ca="1">SUM(OFFSET($B208,-($B208-1),MATCH(CI$6,$7:$7,)-1,1,1):OFFSET($B208,0,MATCH(CI$6,$7:$7,)-1,1,1))</f>
        <v>1543</v>
      </c>
      <c r="CJ208" s="41">
        <f>'[3]Tab L Summary'!$B127</f>
        <v>1337</v>
      </c>
      <c r="CK208">
        <f>'[3]Tab L Summary'!$D127</f>
        <v>1402</v>
      </c>
      <c r="CL208" s="41">
        <f>'[3]Tab L Summary'!$F127</f>
        <v>5853</v>
      </c>
      <c r="CM208">
        <f>'[3]Tab L Summary'!$H127</f>
        <v>0</v>
      </c>
      <c r="CN208" s="41">
        <f>'[3]Tab L Summary'!$J127</f>
        <v>830</v>
      </c>
      <c r="CO208" s="134">
        <f t="shared" si="260"/>
        <v>3597</v>
      </c>
      <c r="CP208" s="2">
        <f t="shared" si="260"/>
        <v>2961</v>
      </c>
      <c r="CQ208" s="2">
        <f t="shared" si="260"/>
        <v>19033</v>
      </c>
      <c r="CR208" s="2">
        <f t="shared" si="260"/>
        <v>0</v>
      </c>
      <c r="CS208" s="2">
        <f t="shared" si="260"/>
        <v>2878</v>
      </c>
      <c r="CT208">
        <f ca="1">SUM(OFFSET($B208,-($B208-1),MATCH(CT$6,$7:$7,)-1,1,1):OFFSET($B208,0,MATCH(CT$6,$7:$7,)-1,1,1))</f>
        <v>2961</v>
      </c>
      <c r="CU208">
        <f ca="1">SUM(OFFSET($B208,-($B208-1),MATCH(CU$6,$7:$7,)-1,1,1):OFFSET($B208,0,MATCH(CU$6,$7:$7,)-1,1,1))</f>
        <v>18937</v>
      </c>
      <c r="CV208">
        <f ca="1">SUM(OFFSET($B208,-($B208-1),MATCH(CV$6,$7:$7,)-1,1,1):OFFSET($B208,0,MATCH(CV$6,$7:$7,)-1,1,1))</f>
        <v>0</v>
      </c>
      <c r="CW208">
        <f ca="1">SUM(OFFSET($B208,-($B208-1),MATCH(CW$6,$7:$7,)-1,1,1):OFFSET($B208,0,MATCH(CW$6,$7:$7,)-1,1,1))</f>
        <v>2866</v>
      </c>
      <c r="CX208">
        <f ca="1">SUM(OFFSET($B208,-($B208-1),MATCH(CX$6,$7:$7,)-1,1,1):OFFSET($B208,0,MATCH(CX$6,$7:$7,)-1,1,1))</f>
        <v>8930</v>
      </c>
    </row>
    <row r="209" spans="2:102">
      <c r="B209" s="38">
        <v>5</v>
      </c>
      <c r="C209" s="37">
        <v>44774</v>
      </c>
      <c r="D209" s="153">
        <f>'[3]Data Summary'!$E84</f>
        <v>43647</v>
      </c>
      <c r="E209" s="154">
        <f>'[3]Data Summary'!$I84</f>
        <v>336</v>
      </c>
      <c r="F209" s="154">
        <f>'[3]Data Summary'!$M84</f>
        <v>57460</v>
      </c>
      <c r="G209" s="155">
        <f t="shared" ref="G209:I213" si="262">SUM(D198:D209)</f>
        <v>166316</v>
      </c>
      <c r="H209" s="155">
        <f t="shared" si="262"/>
        <v>1171</v>
      </c>
      <c r="I209" s="155">
        <f t="shared" si="262"/>
        <v>202217</v>
      </c>
      <c r="J209" s="155">
        <f ca="1">SUM(OFFSET($B209,-($B209-1),MATCH(J$6,$7:$7,)-1,1,1):OFFSET($B209,0,MATCH(J$6,$7:$7,)-1,1,1))</f>
        <v>1169</v>
      </c>
      <c r="K209" s="155">
        <f ca="1">SUM(OFFSET($B209,-($B209-1),MATCH(K$6,$7:$7,)-1,1,1):OFFSET($B209,0,MATCH(K$6,$7:$7,)-1,1,1))</f>
        <v>201699</v>
      </c>
      <c r="L209" s="155">
        <f ca="1">SUM(OFFSET($B209,-($B209-1),MATCH(L$6,$7:$7,)-1,1,1):OFFSET($B209,0,MATCH(L$6,$7:$7,)-1,1,1))</f>
        <v>485261</v>
      </c>
      <c r="M209" s="31">
        <f>'[3]Data Summary'!$C84</f>
        <v>404956</v>
      </c>
      <c r="N209" s="41">
        <f>'[3]Data Summary'!$G84</f>
        <v>5563</v>
      </c>
      <c r="O209" s="41">
        <f>'[3]Data Summary'!$K84</f>
        <v>484725</v>
      </c>
      <c r="P209">
        <f t="shared" ref="P209:R213" si="263">SUM(M198:M209)</f>
        <v>3533489</v>
      </c>
      <c r="Q209">
        <f t="shared" si="263"/>
        <v>61594</v>
      </c>
      <c r="R209">
        <f t="shared" si="263"/>
        <v>4902608</v>
      </c>
      <c r="S209">
        <f ca="1">SUM(OFFSET($B209,-($B209-1),MATCH(S$6,$7:$7,)-1,1,1):OFFSET($B209,0,MATCH(S$6,$7:$7,)-1,1,1))</f>
        <v>27856</v>
      </c>
      <c r="T209">
        <f ca="1">SUM(OFFSET($B209,-($B209-1),MATCH(T$6,$7:$7,)-1,1,1):OFFSET($B209,0,MATCH(T$6,$7:$7,)-1,1,1))</f>
        <v>2382383</v>
      </c>
      <c r="U209">
        <f ca="1">SUM(OFFSET($B209,-($B209-1),MATCH(U$6,$7:$7,)-1,1,1):OFFSET($B209,0,MATCH(U$6,$7:$7,)-1,1,1))</f>
        <v>17003992</v>
      </c>
      <c r="V209" s="31">
        <f>'[3]Tab K Summary'!$B128</f>
        <v>371</v>
      </c>
      <c r="W209" s="41">
        <f>'[3]Tab K Summary'!$D128</f>
        <v>7281</v>
      </c>
      <c r="X209" s="41">
        <f>'[3]Tab K Summary'!$F128</f>
        <v>542</v>
      </c>
      <c r="Y209" s="41">
        <f>'[3]Tab K Summary'!$H128</f>
        <v>12531</v>
      </c>
      <c r="Z209" s="41">
        <f>'[3]Tab K Summary'!$J128</f>
        <v>276</v>
      </c>
      <c r="AA209" s="41">
        <f>'[3]Tab K Summary'!$L128</f>
        <v>162</v>
      </c>
      <c r="AB209" s="41">
        <f>'[3]Tab K Summary'!$N128</f>
        <v>342</v>
      </c>
      <c r="AC209" s="41">
        <f>'[3]Tab K Summary'!$P128</f>
        <v>0</v>
      </c>
      <c r="AD209" s="41">
        <f>'[3]Tab K Summary'!$R128</f>
        <v>0</v>
      </c>
      <c r="AE209" s="41">
        <f>'[3]Tab K Summary'!$T128</f>
        <v>0</v>
      </c>
      <c r="AF209" s="41">
        <f t="shared" si="256"/>
        <v>371</v>
      </c>
      <c r="AG209" s="41">
        <f>'[3]Tab K Summary'!$X128</f>
        <v>0</v>
      </c>
      <c r="AH209" s="41">
        <f>'[3]Tab K Summary'!$Z128</f>
        <v>0</v>
      </c>
      <c r="AI209" s="41">
        <f t="shared" si="257"/>
        <v>542</v>
      </c>
      <c r="AJ209" s="41">
        <f t="shared" si="258"/>
        <v>342</v>
      </c>
      <c r="AK209" s="41">
        <f>'[3]Tab K Summary'!$AF128</f>
        <v>0</v>
      </c>
      <c r="AL209" s="41">
        <f>'[3]Tab K Summary'!$AH128</f>
        <v>0</v>
      </c>
      <c r="AM209" s="41">
        <f>'[3]Tab K Summary'!$AJ128</f>
        <v>0</v>
      </c>
      <c r="AN209" s="41">
        <f>'[3]Tab K Summary'!$AL128</f>
        <v>0</v>
      </c>
      <c r="AO209" s="41">
        <f>'[3]Tab K Summary'!$AN128</f>
        <v>0</v>
      </c>
      <c r="AP209" s="41">
        <f>'[3]Tab K Summary'!$AP128</f>
        <v>0</v>
      </c>
      <c r="AQ209" s="41">
        <f>'[3]Tab K Summary'!$AR128</f>
        <v>0</v>
      </c>
      <c r="AR209" s="2">
        <f t="shared" ref="AR209:BM209" si="264">SUM(V198:V209)</f>
        <v>1272</v>
      </c>
      <c r="AS209" s="2">
        <f t="shared" si="264"/>
        <v>32541</v>
      </c>
      <c r="AT209" s="2">
        <f t="shared" si="264"/>
        <v>1846</v>
      </c>
      <c r="AU209" s="2">
        <f t="shared" si="264"/>
        <v>42020</v>
      </c>
      <c r="AV209" s="2">
        <f t="shared" si="264"/>
        <v>1227</v>
      </c>
      <c r="AW209" s="2">
        <f t="shared" si="264"/>
        <v>442</v>
      </c>
      <c r="AX209" s="2">
        <f t="shared" si="264"/>
        <v>1112</v>
      </c>
      <c r="AY209" s="2">
        <f t="shared" si="264"/>
        <v>0</v>
      </c>
      <c r="AZ209" s="2">
        <f t="shared" si="264"/>
        <v>0</v>
      </c>
      <c r="BA209" s="2">
        <f t="shared" si="264"/>
        <v>0</v>
      </c>
      <c r="BB209" s="2">
        <f t="shared" si="264"/>
        <v>1272</v>
      </c>
      <c r="BC209" s="2">
        <f t="shared" si="264"/>
        <v>0</v>
      </c>
      <c r="BD209" s="2">
        <f t="shared" si="264"/>
        <v>0</v>
      </c>
      <c r="BE209" s="2">
        <f t="shared" si="264"/>
        <v>1846</v>
      </c>
      <c r="BF209" s="2">
        <f t="shared" si="264"/>
        <v>1112</v>
      </c>
      <c r="BG209" s="2">
        <f t="shared" si="264"/>
        <v>0</v>
      </c>
      <c r="BH209" s="2">
        <f t="shared" si="264"/>
        <v>0</v>
      </c>
      <c r="BI209" s="2">
        <f t="shared" si="264"/>
        <v>0</v>
      </c>
      <c r="BJ209" s="2">
        <f t="shared" si="264"/>
        <v>0</v>
      </c>
      <c r="BK209" s="2">
        <f t="shared" si="264"/>
        <v>0</v>
      </c>
      <c r="BL209" s="2">
        <f t="shared" si="264"/>
        <v>0</v>
      </c>
      <c r="BM209" s="2">
        <f t="shared" si="264"/>
        <v>0</v>
      </c>
      <c r="BN209">
        <f ca="1">SUM(OFFSET($B209,-($B209-1),MATCH(BN$6,$7:$7,)-1,1,1):OFFSET($B209,0,MATCH(BN$6,$7:$7,)-1,1,1))</f>
        <v>32431</v>
      </c>
      <c r="BO209">
        <f ca="1">SUM(OFFSET($B209,-($B209-1),MATCH(BO$6,$7:$7,)-1,1,1):OFFSET($B209,0,MATCH(BO$6,$7:$7,)-1,1,1))</f>
        <v>1846</v>
      </c>
      <c r="BP209">
        <f ca="1">SUM(OFFSET($B209,-($B209-1),MATCH(BP$6,$7:$7,)-1,1,1):OFFSET($B209,0,MATCH(BP$6,$7:$7,)-1,1,1))</f>
        <v>41962</v>
      </c>
      <c r="BQ209">
        <f ca="1">SUM(OFFSET($B209,-($B209-1),MATCH(BQ$6,$7:$7,)-1,1,1):OFFSET($B209,0,MATCH(BQ$6,$7:$7,)-1,1,1))</f>
        <v>1217</v>
      </c>
      <c r="BR209">
        <f ca="1">SUM(OFFSET($B209,-($B209-1),MATCH(BR$6,$7:$7,)-1,1,1):OFFSET($B209,0,MATCH(BR$6,$7:$7,)-1,1,1))</f>
        <v>442</v>
      </c>
      <c r="BS209">
        <f ca="1">SUM(OFFSET($B209,-($B209-1),MATCH(BS$6,$7:$7,)-1,1,1):OFFSET($B209,0,MATCH(BS$6,$7:$7,)-1,1,1))</f>
        <v>1112</v>
      </c>
      <c r="BT209">
        <f ca="1">SUM(OFFSET($B209,-($B209-1),MATCH(BT$6,$7:$7,)-1,1,1):OFFSET($B209,0,MATCH(BT$6,$7:$7,)-1,1,1))</f>
        <v>0</v>
      </c>
      <c r="BU209">
        <f ca="1">SUM(OFFSET($B209,-($B209-1),MATCH(BU$6,$7:$7,)-1,1,1):OFFSET($B209,0,MATCH(BU$6,$7:$7,)-1,1,1))</f>
        <v>0</v>
      </c>
      <c r="BV209">
        <f ca="1">SUM(OFFSET($B209,-($B209-1),MATCH(BV$6,$7:$7,)-1,1,1):OFFSET($B209,0,MATCH(BV$6,$7:$7,)-1,1,1))</f>
        <v>0</v>
      </c>
      <c r="BW209">
        <f ca="1">SUM(OFFSET($B209,-($B209-1),MATCH(BW$6,$7:$7,)-1,1,1):OFFSET($B209,0,MATCH(BW$6,$7:$7,)-1,1,1))</f>
        <v>1272</v>
      </c>
      <c r="BX209">
        <f ca="1">SUM(OFFSET($B209,-($B209-1),MATCH(BX$6,$7:$7,)-1,1,1):OFFSET($B209,0,MATCH(BX$6,$7:$7,)-1,1,1))</f>
        <v>0</v>
      </c>
      <c r="BY209">
        <f ca="1">SUM(OFFSET($B209,-($B209-1),MATCH(BY$6,$7:$7,)-1,1,1):OFFSET($B209,0,MATCH(BY$6,$7:$7,)-1,1,1))</f>
        <v>0</v>
      </c>
      <c r="BZ209">
        <f ca="1">SUM(OFFSET($B209,-($B209-1),MATCH(BZ$6,$7:$7,)-1,1,1):OFFSET($B209,0,MATCH(BZ$6,$7:$7,)-1,1,1))</f>
        <v>1846</v>
      </c>
      <c r="CA209">
        <f ca="1">SUM(OFFSET($B209,-($B209-1),MATCH(CA$6,$7:$7,)-1,1,1):OFFSET($B209,0,MATCH(CA$6,$7:$7,)-1,1,1))</f>
        <v>1112</v>
      </c>
      <c r="CB209">
        <f ca="1">SUM(OFFSET($B209,-($B209-1),MATCH(CB$6,$7:$7,)-1,1,1):OFFSET($B209,0,MATCH(CB$6,$7:$7,)-1,1,1))</f>
        <v>0</v>
      </c>
      <c r="CC209">
        <f ca="1">SUM(OFFSET($B209,-($B209-1),MATCH(CC$6,$7:$7,)-1,1,1):OFFSET($B209,0,MATCH(CC$6,$7:$7,)-1,1,1))</f>
        <v>0</v>
      </c>
      <c r="CD209">
        <f ca="1">SUM(OFFSET($B209,-($B209-1),MATCH(CD$6,$7:$7,)-1,1,1):OFFSET($B209,0,MATCH(CD$6,$7:$7,)-1,1,1))</f>
        <v>0</v>
      </c>
      <c r="CE209">
        <f ca="1">SUM(OFFSET($B209,-($B209-1),MATCH(CE$6,$7:$7,)-1,1,1):OFFSET($B209,0,MATCH(CE$6,$7:$7,)-1,1,1))</f>
        <v>0</v>
      </c>
      <c r="CF209">
        <f ca="1">SUM(OFFSET($B209,-($B209-1),MATCH(CF$6,$7:$7,)-1,1,1):OFFSET($B209,0,MATCH(CF$6,$7:$7,)-1,1,1))</f>
        <v>0</v>
      </c>
      <c r="CG209">
        <f ca="1">SUM(OFFSET($B209,-($B209-1),MATCH(CG$6,$7:$7,)-1,1,1):OFFSET($B209,0,MATCH(CG$6,$7:$7,)-1,1,1))</f>
        <v>0</v>
      </c>
      <c r="CH209">
        <f ca="1">SUM(OFFSET($B209,-($B209-1),MATCH(CH$6,$7:$7,)-1,1,1):OFFSET($B209,0,MATCH(CH$6,$7:$7,)-1,1,1))</f>
        <v>0</v>
      </c>
      <c r="CI209">
        <f ca="1">SUM(OFFSET($B209,-($B209-1),MATCH(CI$6,$7:$7,)-1,1,1):OFFSET($B209,0,MATCH(CI$6,$7:$7,)-1,1,1))</f>
        <v>2815</v>
      </c>
      <c r="CJ209" s="41">
        <f>'[3]Tab L Summary'!$B128</f>
        <v>1800</v>
      </c>
      <c r="CK209">
        <f>'[3]Tab L Summary'!$D128</f>
        <v>1185</v>
      </c>
      <c r="CL209" s="41">
        <f>'[3]Tab L Summary'!$F128</f>
        <v>4832</v>
      </c>
      <c r="CM209">
        <f>'[3]Tab L Summary'!$H128</f>
        <v>0</v>
      </c>
      <c r="CN209" s="41">
        <f>'[3]Tab L Summary'!$J128</f>
        <v>761</v>
      </c>
      <c r="CO209" s="134">
        <f t="shared" ref="CO209:CS213" si="265">SUM(CJ198:CJ209)</f>
        <v>5397</v>
      </c>
      <c r="CP209" s="2">
        <f t="shared" si="265"/>
        <v>4146</v>
      </c>
      <c r="CQ209" s="2">
        <f t="shared" si="265"/>
        <v>23865</v>
      </c>
      <c r="CR209" s="2">
        <f t="shared" si="265"/>
        <v>0</v>
      </c>
      <c r="CS209" s="2">
        <f t="shared" si="265"/>
        <v>3639</v>
      </c>
      <c r="CT209">
        <f ca="1">SUM(OFFSET($B209,-($B209-1),MATCH(CT$6,$7:$7,)-1,1,1):OFFSET($B209,0,MATCH(CT$6,$7:$7,)-1,1,1))</f>
        <v>4146</v>
      </c>
      <c r="CU209">
        <f ca="1">SUM(OFFSET($B209,-($B209-1),MATCH(CU$6,$7:$7,)-1,1,1):OFFSET($B209,0,MATCH(CU$6,$7:$7,)-1,1,1))</f>
        <v>23769</v>
      </c>
      <c r="CV209">
        <f ca="1">SUM(OFFSET($B209,-($B209-1),MATCH(CV$6,$7:$7,)-1,1,1):OFFSET($B209,0,MATCH(CV$6,$7:$7,)-1,1,1))</f>
        <v>0</v>
      </c>
      <c r="CW209">
        <f ca="1">SUM(OFFSET($B209,-($B209-1),MATCH(CW$6,$7:$7,)-1,1,1):OFFSET($B209,0,MATCH(CW$6,$7:$7,)-1,1,1))</f>
        <v>3627</v>
      </c>
      <c r="CX209">
        <f ca="1">SUM(OFFSET($B209,-($B209-1),MATCH(CX$6,$7:$7,)-1,1,1):OFFSET($B209,0,MATCH(CX$6,$7:$7,)-1,1,1))</f>
        <v>14327</v>
      </c>
    </row>
    <row r="210" spans="2:102">
      <c r="B210" s="38">
        <v>6</v>
      </c>
      <c r="C210" s="37">
        <v>44805</v>
      </c>
      <c r="D210" s="153">
        <f>'[3]Data Summary'!$E85</f>
        <v>47813</v>
      </c>
      <c r="E210" s="154">
        <f>'[3]Data Summary'!$I85</f>
        <v>347</v>
      </c>
      <c r="F210" s="154">
        <f>'[3]Data Summary'!$M85</f>
        <v>59281</v>
      </c>
      <c r="G210" s="155">
        <f t="shared" si="262"/>
        <v>214129</v>
      </c>
      <c r="H210" s="155">
        <f t="shared" si="262"/>
        <v>1518</v>
      </c>
      <c r="I210" s="155">
        <f t="shared" si="262"/>
        <v>261498</v>
      </c>
      <c r="J210" s="155">
        <f ca="1">SUM(OFFSET($B210,-($B210-1),MATCH(J$6,$7:$7,)-1,1,1):OFFSET($B210,0,MATCH(J$6,$7:$7,)-1,1,1))</f>
        <v>1516</v>
      </c>
      <c r="K210" s="155">
        <f ca="1">SUM(OFFSET($B210,-($B210-1),MATCH(K$6,$7:$7,)-1,1,1):OFFSET($B210,0,MATCH(K$6,$7:$7,)-1,1,1))</f>
        <v>260980</v>
      </c>
      <c r="L210" s="155">
        <f ca="1">SUM(OFFSET($B210,-($B210-1),MATCH(L$6,$7:$7,)-1,1,1):OFFSET($B210,0,MATCH(L$6,$7:$7,)-1,1,1))</f>
        <v>699390</v>
      </c>
      <c r="M210" s="31">
        <f>'[3]Data Summary'!$C85</f>
        <v>416413</v>
      </c>
      <c r="N210" s="41">
        <f>'[3]Data Summary'!$G85</f>
        <v>5656</v>
      </c>
      <c r="O210" s="41">
        <f>'[3]Data Summary'!$K85</f>
        <v>478810</v>
      </c>
      <c r="P210">
        <f t="shared" si="263"/>
        <v>3804838</v>
      </c>
      <c r="Q210">
        <f t="shared" si="263"/>
        <v>64396</v>
      </c>
      <c r="R210">
        <f t="shared" si="263"/>
        <v>5182378</v>
      </c>
      <c r="S210">
        <f ca="1">SUM(OFFSET($B210,-($B210-1),MATCH(S$6,$7:$7,)-1,1,1):OFFSET($B210,0,MATCH(S$6,$7:$7,)-1,1,1))</f>
        <v>33512</v>
      </c>
      <c r="T210">
        <f ca="1">SUM(OFFSET($B210,-($B210-1),MATCH(T$6,$7:$7,)-1,1,1):OFFSET($B210,0,MATCH(T$6,$7:$7,)-1,1,1))</f>
        <v>2861193</v>
      </c>
      <c r="U210">
        <f ca="1">SUM(OFFSET($B210,-($B210-1),MATCH(U$6,$7:$7,)-1,1,1):OFFSET($B210,0,MATCH(U$6,$7:$7,)-1,1,1))</f>
        <v>20808830</v>
      </c>
      <c r="V210" s="31">
        <f>'[3]Tab K Summary'!$B129</f>
        <v>471</v>
      </c>
      <c r="W210" s="41">
        <f>'[3]Tab K Summary'!$D129</f>
        <v>9114</v>
      </c>
      <c r="X210" s="41">
        <f>'[3]Tab K Summary'!$F129</f>
        <v>576</v>
      </c>
      <c r="Y210" s="41">
        <f>'[3]Tab K Summary'!$H129</f>
        <v>13106</v>
      </c>
      <c r="Z210" s="41">
        <f>'[3]Tab K Summary'!$J129</f>
        <v>249</v>
      </c>
      <c r="AA210" s="41">
        <f>'[3]Tab K Summary'!$L129</f>
        <v>152</v>
      </c>
      <c r="AB210" s="41">
        <f>'[3]Tab K Summary'!$N129</f>
        <v>435</v>
      </c>
      <c r="AC210" s="41">
        <f>'[3]Tab K Summary'!$P129</f>
        <v>0</v>
      </c>
      <c r="AD210" s="41">
        <f>'[3]Tab K Summary'!$R129</f>
        <v>0</v>
      </c>
      <c r="AE210" s="41">
        <f>'[3]Tab K Summary'!$T129</f>
        <v>0</v>
      </c>
      <c r="AF210" s="41">
        <f t="shared" si="256"/>
        <v>471</v>
      </c>
      <c r="AG210" s="41">
        <f>'[3]Tab K Summary'!$X129</f>
        <v>0</v>
      </c>
      <c r="AH210" s="41">
        <f>'[3]Tab K Summary'!$Z129</f>
        <v>0</v>
      </c>
      <c r="AI210" s="41">
        <f t="shared" si="257"/>
        <v>576</v>
      </c>
      <c r="AJ210" s="41">
        <f t="shared" si="258"/>
        <v>435</v>
      </c>
      <c r="AK210" s="41">
        <f>'[3]Tab K Summary'!$AF129</f>
        <v>0</v>
      </c>
      <c r="AL210" s="41">
        <f>'[3]Tab K Summary'!$AH129</f>
        <v>0</v>
      </c>
      <c r="AM210" s="41">
        <f>'[3]Tab K Summary'!$AJ129</f>
        <v>0</v>
      </c>
      <c r="AN210" s="41">
        <f>'[3]Tab K Summary'!$AL129</f>
        <v>0</v>
      </c>
      <c r="AO210" s="41">
        <f>'[3]Tab K Summary'!$AN129</f>
        <v>0</v>
      </c>
      <c r="AP210" s="41">
        <f>'[3]Tab K Summary'!$AP129</f>
        <v>0</v>
      </c>
      <c r="AQ210" s="41">
        <f>'[3]Tab K Summary'!$AR129</f>
        <v>0</v>
      </c>
      <c r="AR210" s="2">
        <f t="shared" ref="AR210:BA213" si="266">SUM(V199:V210)</f>
        <v>1743</v>
      </c>
      <c r="AS210" s="2">
        <f t="shared" si="266"/>
        <v>41655</v>
      </c>
      <c r="AT210" s="2">
        <f t="shared" si="266"/>
        <v>2422</v>
      </c>
      <c r="AU210" s="2">
        <f t="shared" si="266"/>
        <v>55126</v>
      </c>
      <c r="AV210" s="2">
        <f t="shared" si="266"/>
        <v>1476</v>
      </c>
      <c r="AW210" s="2">
        <f t="shared" si="266"/>
        <v>594</v>
      </c>
      <c r="AX210" s="2">
        <f t="shared" si="266"/>
        <v>1547</v>
      </c>
      <c r="AY210" s="2">
        <f t="shared" si="266"/>
        <v>0</v>
      </c>
      <c r="AZ210" s="2">
        <f t="shared" si="266"/>
        <v>0</v>
      </c>
      <c r="BA210" s="2">
        <f t="shared" si="266"/>
        <v>0</v>
      </c>
      <c r="BB210" s="2">
        <f t="shared" ref="BB210:BK213" si="267">SUM(AF199:AF210)</f>
        <v>1743</v>
      </c>
      <c r="BC210" s="2">
        <f t="shared" si="267"/>
        <v>0</v>
      </c>
      <c r="BD210" s="2">
        <f t="shared" si="267"/>
        <v>0</v>
      </c>
      <c r="BE210" s="2">
        <f t="shared" si="267"/>
        <v>2422</v>
      </c>
      <c r="BF210" s="2">
        <f t="shared" si="267"/>
        <v>1547</v>
      </c>
      <c r="BG210" s="2">
        <f t="shared" si="267"/>
        <v>0</v>
      </c>
      <c r="BH210" s="2">
        <f t="shared" si="267"/>
        <v>0</v>
      </c>
      <c r="BI210" s="2">
        <f t="shared" si="267"/>
        <v>0</v>
      </c>
      <c r="BJ210" s="2">
        <f t="shared" si="267"/>
        <v>0</v>
      </c>
      <c r="BK210" s="2">
        <f t="shared" si="267"/>
        <v>0</v>
      </c>
      <c r="BL210" s="2">
        <f t="shared" ref="BL210:BM213" si="268">SUM(AP199:AP210)</f>
        <v>0</v>
      </c>
      <c r="BM210" s="2">
        <f t="shared" si="268"/>
        <v>0</v>
      </c>
      <c r="BN210">
        <f ca="1">SUM(OFFSET($B210,-($B210-1),MATCH(BN$6,$7:$7,)-1,1,1):OFFSET($B210,0,MATCH(BN$6,$7:$7,)-1,1,1))</f>
        <v>41545</v>
      </c>
      <c r="BO210">
        <f ca="1">SUM(OFFSET($B210,-($B210-1),MATCH(BO$6,$7:$7,)-1,1,1):OFFSET($B210,0,MATCH(BO$6,$7:$7,)-1,1,1))</f>
        <v>2422</v>
      </c>
      <c r="BP210">
        <f ca="1">SUM(OFFSET($B210,-($B210-1),MATCH(BP$6,$7:$7,)-1,1,1):OFFSET($B210,0,MATCH(BP$6,$7:$7,)-1,1,1))</f>
        <v>55068</v>
      </c>
      <c r="BQ210">
        <f ca="1">SUM(OFFSET($B210,-($B210-1),MATCH(BQ$6,$7:$7,)-1,1,1):OFFSET($B210,0,MATCH(BQ$6,$7:$7,)-1,1,1))</f>
        <v>1466</v>
      </c>
      <c r="BR210">
        <f ca="1">SUM(OFFSET($B210,-($B210-1),MATCH(BR$6,$7:$7,)-1,1,1):OFFSET($B210,0,MATCH(BR$6,$7:$7,)-1,1,1))</f>
        <v>594</v>
      </c>
      <c r="BS210">
        <f ca="1">SUM(OFFSET($B210,-($B210-1),MATCH(BS$6,$7:$7,)-1,1,1):OFFSET($B210,0,MATCH(BS$6,$7:$7,)-1,1,1))</f>
        <v>1547</v>
      </c>
      <c r="BT210">
        <f ca="1">SUM(OFFSET($B210,-($B210-1),MATCH(BT$6,$7:$7,)-1,1,1):OFFSET($B210,0,MATCH(BT$6,$7:$7,)-1,1,1))</f>
        <v>0</v>
      </c>
      <c r="BU210">
        <f ca="1">SUM(OFFSET($B210,-($B210-1),MATCH(BU$6,$7:$7,)-1,1,1):OFFSET($B210,0,MATCH(BU$6,$7:$7,)-1,1,1))</f>
        <v>0</v>
      </c>
      <c r="BV210">
        <f ca="1">SUM(OFFSET($B210,-($B210-1),MATCH(BV$6,$7:$7,)-1,1,1):OFFSET($B210,0,MATCH(BV$6,$7:$7,)-1,1,1))</f>
        <v>0</v>
      </c>
      <c r="BW210">
        <f ca="1">SUM(OFFSET($B210,-($B210-1),MATCH(BW$6,$7:$7,)-1,1,1):OFFSET($B210,0,MATCH(BW$6,$7:$7,)-1,1,1))</f>
        <v>1743</v>
      </c>
      <c r="BX210">
        <f ca="1">SUM(OFFSET($B210,-($B210-1),MATCH(BX$6,$7:$7,)-1,1,1):OFFSET($B210,0,MATCH(BX$6,$7:$7,)-1,1,1))</f>
        <v>0</v>
      </c>
      <c r="BY210">
        <f ca="1">SUM(OFFSET($B210,-($B210-1),MATCH(BY$6,$7:$7,)-1,1,1):OFFSET($B210,0,MATCH(BY$6,$7:$7,)-1,1,1))</f>
        <v>0</v>
      </c>
      <c r="BZ210">
        <f ca="1">SUM(OFFSET($B210,-($B210-1),MATCH(BZ$6,$7:$7,)-1,1,1):OFFSET($B210,0,MATCH(BZ$6,$7:$7,)-1,1,1))</f>
        <v>2422</v>
      </c>
      <c r="CA210">
        <f ca="1">SUM(OFFSET($B210,-($B210-1),MATCH(CA$6,$7:$7,)-1,1,1):OFFSET($B210,0,MATCH(CA$6,$7:$7,)-1,1,1))</f>
        <v>1547</v>
      </c>
      <c r="CB210">
        <f ca="1">SUM(OFFSET($B210,-($B210-1),MATCH(CB$6,$7:$7,)-1,1,1):OFFSET($B210,0,MATCH(CB$6,$7:$7,)-1,1,1))</f>
        <v>0</v>
      </c>
      <c r="CC210">
        <f ca="1">SUM(OFFSET($B210,-($B210-1),MATCH(CC$6,$7:$7,)-1,1,1):OFFSET($B210,0,MATCH(CC$6,$7:$7,)-1,1,1))</f>
        <v>0</v>
      </c>
      <c r="CD210">
        <f ca="1">SUM(OFFSET($B210,-($B210-1),MATCH(CD$6,$7:$7,)-1,1,1):OFFSET($B210,0,MATCH(CD$6,$7:$7,)-1,1,1))</f>
        <v>0</v>
      </c>
      <c r="CE210">
        <f ca="1">SUM(OFFSET($B210,-($B210-1),MATCH(CE$6,$7:$7,)-1,1,1):OFFSET($B210,0,MATCH(CE$6,$7:$7,)-1,1,1))</f>
        <v>0</v>
      </c>
      <c r="CF210">
        <f ca="1">SUM(OFFSET($B210,-($B210-1),MATCH(CF$6,$7:$7,)-1,1,1):OFFSET($B210,0,MATCH(CF$6,$7:$7,)-1,1,1))</f>
        <v>0</v>
      </c>
      <c r="CG210">
        <f ca="1">SUM(OFFSET($B210,-($B210-1),MATCH(CG$6,$7:$7,)-1,1,1):OFFSET($B210,0,MATCH(CG$6,$7:$7,)-1,1,1))</f>
        <v>0</v>
      </c>
      <c r="CH210">
        <f ca="1">SUM(OFFSET($B210,-($B210-1),MATCH(CH$6,$7:$7,)-1,1,1):OFFSET($B210,0,MATCH(CH$6,$7:$7,)-1,1,1))</f>
        <v>0</v>
      </c>
      <c r="CI210">
        <f ca="1">SUM(OFFSET($B210,-($B210-1),MATCH(CI$6,$7:$7,)-1,1,1):OFFSET($B210,0,MATCH(CI$6,$7:$7,)-1,1,1))</f>
        <v>4558</v>
      </c>
      <c r="CJ210" s="41">
        <f>'[3]Tab L Summary'!$B129</f>
        <v>1748</v>
      </c>
      <c r="CK210">
        <f>'[3]Tab L Summary'!$D129</f>
        <v>1931</v>
      </c>
      <c r="CL210" s="41">
        <f>'[3]Tab L Summary'!$F129</f>
        <v>5843</v>
      </c>
      <c r="CM210">
        <f>'[3]Tab L Summary'!$H129</f>
        <v>0</v>
      </c>
      <c r="CN210" s="41">
        <f>'[3]Tab L Summary'!$J129</f>
        <v>1079</v>
      </c>
      <c r="CO210" s="134">
        <f t="shared" si="265"/>
        <v>7145</v>
      </c>
      <c r="CP210" s="2">
        <f t="shared" si="265"/>
        <v>6077</v>
      </c>
      <c r="CQ210" s="2">
        <f t="shared" si="265"/>
        <v>29708</v>
      </c>
      <c r="CR210" s="2">
        <f t="shared" si="265"/>
        <v>0</v>
      </c>
      <c r="CS210" s="2">
        <f t="shared" si="265"/>
        <v>4718</v>
      </c>
      <c r="CT210">
        <f ca="1">SUM(OFFSET($B210,-($B210-1),MATCH(CT$6,$7:$7,)-1,1,1):OFFSET($B210,0,MATCH(CT$6,$7:$7,)-1,1,1))</f>
        <v>6077</v>
      </c>
      <c r="CU210">
        <f ca="1">SUM(OFFSET($B210,-($B210-1),MATCH(CU$6,$7:$7,)-1,1,1):OFFSET($B210,0,MATCH(CU$6,$7:$7,)-1,1,1))</f>
        <v>29612</v>
      </c>
      <c r="CV210">
        <f ca="1">SUM(OFFSET($B210,-($B210-1),MATCH(CV$6,$7:$7,)-1,1,1):OFFSET($B210,0,MATCH(CV$6,$7:$7,)-1,1,1))</f>
        <v>0</v>
      </c>
      <c r="CW210">
        <f ca="1">SUM(OFFSET($B210,-($B210-1),MATCH(CW$6,$7:$7,)-1,1,1):OFFSET($B210,0,MATCH(CW$6,$7:$7,)-1,1,1))</f>
        <v>4706</v>
      </c>
      <c r="CX210">
        <f ca="1">SUM(OFFSET($B210,-($B210-1),MATCH(CX$6,$7:$7,)-1,1,1):OFFSET($B210,0,MATCH(CX$6,$7:$7,)-1,1,1))</f>
        <v>21472</v>
      </c>
    </row>
    <row r="211" spans="2:102">
      <c r="B211" s="38">
        <v>7</v>
      </c>
      <c r="C211" s="37">
        <v>44835</v>
      </c>
      <c r="D211" s="153">
        <f>'[3]Data Summary'!$E86</f>
        <v>55333</v>
      </c>
      <c r="E211" s="154">
        <f>'[3]Data Summary'!$I86</f>
        <v>365</v>
      </c>
      <c r="F211" s="154">
        <f>'[3]Data Summary'!$M86</f>
        <v>62239</v>
      </c>
      <c r="G211" s="155">
        <f t="shared" si="262"/>
        <v>269462</v>
      </c>
      <c r="H211" s="155">
        <f t="shared" si="262"/>
        <v>1883</v>
      </c>
      <c r="I211" s="155">
        <f t="shared" si="262"/>
        <v>323737</v>
      </c>
      <c r="J211" s="155">
        <f ca="1">SUM(OFFSET($B211,-($B211-1),MATCH(J$6,$7:$7,)-1,1,1):OFFSET($B211,0,MATCH(J$6,$7:$7,)-1,1,1))</f>
        <v>1881</v>
      </c>
      <c r="K211" s="155">
        <f ca="1">SUM(OFFSET($B211,-($B211-1),MATCH(K$6,$7:$7,)-1,1,1):OFFSET($B211,0,MATCH(K$6,$7:$7,)-1,1,1))</f>
        <v>323219</v>
      </c>
      <c r="L211" s="155">
        <f ca="1">SUM(OFFSET($B211,-($B211-1),MATCH(L$6,$7:$7,)-1,1,1):OFFSET($B211,0,MATCH(L$6,$7:$7,)-1,1,1))</f>
        <v>968852</v>
      </c>
      <c r="M211" s="31">
        <f>'[3]Data Summary'!$C86</f>
        <v>443091</v>
      </c>
      <c r="N211" s="41">
        <f>'[3]Data Summary'!$G86</f>
        <v>5901</v>
      </c>
      <c r="O211" s="41">
        <f>'[3]Data Summary'!$K86</f>
        <v>492795</v>
      </c>
      <c r="P211">
        <f t="shared" si="263"/>
        <v>3990823</v>
      </c>
      <c r="Q211">
        <f t="shared" si="263"/>
        <v>65191</v>
      </c>
      <c r="R211">
        <f t="shared" si="263"/>
        <v>5339309</v>
      </c>
      <c r="S211">
        <f ca="1">SUM(OFFSET($B211,-($B211-1),MATCH(S$6,$7:$7,)-1,1,1):OFFSET($B211,0,MATCH(S$6,$7:$7,)-1,1,1))</f>
        <v>39413</v>
      </c>
      <c r="T211">
        <f ca="1">SUM(OFFSET($B211,-($B211-1),MATCH(T$6,$7:$7,)-1,1,1):OFFSET($B211,0,MATCH(T$6,$7:$7,)-1,1,1))</f>
        <v>3353988</v>
      </c>
      <c r="U211">
        <f ca="1">SUM(OFFSET($B211,-($B211-1),MATCH(U$6,$7:$7,)-1,1,1):OFFSET($B211,0,MATCH(U$6,$7:$7,)-1,1,1))</f>
        <v>24799653</v>
      </c>
      <c r="V211" s="31">
        <f>'[3]Tab K Summary'!$B130</f>
        <v>646</v>
      </c>
      <c r="W211" s="41">
        <f>'[3]Tab K Summary'!$D130</f>
        <v>8856</v>
      </c>
      <c r="X211" s="41">
        <f>'[3]Tab K Summary'!$F130</f>
        <v>842</v>
      </c>
      <c r="Y211" s="41">
        <f>'[3]Tab K Summary'!$H130</f>
        <v>16573</v>
      </c>
      <c r="Z211" s="41">
        <f>'[3]Tab K Summary'!$J130</f>
        <v>274</v>
      </c>
      <c r="AA211" s="41">
        <f>'[3]Tab K Summary'!$L130</f>
        <v>243</v>
      </c>
      <c r="AB211" s="41">
        <f>'[3]Tab K Summary'!$N130</f>
        <v>782</v>
      </c>
      <c r="AC211" s="41">
        <f>'[3]Tab K Summary'!$P130</f>
        <v>0</v>
      </c>
      <c r="AD211" s="41">
        <f>'[3]Tab K Summary'!$R130</f>
        <v>0</v>
      </c>
      <c r="AE211" s="41">
        <f>'[3]Tab K Summary'!$T130</f>
        <v>0</v>
      </c>
      <c r="AF211" s="41">
        <f t="shared" si="256"/>
        <v>646</v>
      </c>
      <c r="AG211" s="41">
        <f>'[3]Tab K Summary'!$X130</f>
        <v>0</v>
      </c>
      <c r="AH211" s="41">
        <f>'[3]Tab K Summary'!$Z130</f>
        <v>0</v>
      </c>
      <c r="AI211" s="41">
        <f t="shared" si="257"/>
        <v>842</v>
      </c>
      <c r="AJ211" s="41">
        <f t="shared" si="258"/>
        <v>782</v>
      </c>
      <c r="AK211" s="41">
        <f>'[3]Tab K Summary'!$AF130</f>
        <v>0</v>
      </c>
      <c r="AL211" s="41">
        <f>'[3]Tab K Summary'!$AH130</f>
        <v>0</v>
      </c>
      <c r="AM211" s="41">
        <f>'[3]Tab K Summary'!$AJ130</f>
        <v>0</v>
      </c>
      <c r="AN211" s="41">
        <f>'[3]Tab K Summary'!$AL130</f>
        <v>0</v>
      </c>
      <c r="AO211" s="41">
        <f>'[3]Tab K Summary'!$AN130</f>
        <v>0</v>
      </c>
      <c r="AP211" s="41">
        <f>'[3]Tab K Summary'!$AP130</f>
        <v>0</v>
      </c>
      <c r="AQ211" s="41">
        <f>'[3]Tab K Summary'!$AR130</f>
        <v>0</v>
      </c>
      <c r="AR211" s="2">
        <f t="shared" si="266"/>
        <v>2389</v>
      </c>
      <c r="AS211" s="2">
        <f t="shared" si="266"/>
        <v>50511</v>
      </c>
      <c r="AT211" s="2">
        <f t="shared" si="266"/>
        <v>3264</v>
      </c>
      <c r="AU211" s="2">
        <f t="shared" si="266"/>
        <v>71698</v>
      </c>
      <c r="AV211" s="2">
        <f t="shared" si="266"/>
        <v>1749</v>
      </c>
      <c r="AW211" s="2">
        <f t="shared" si="266"/>
        <v>837</v>
      </c>
      <c r="AX211" s="2">
        <f t="shared" si="266"/>
        <v>2329</v>
      </c>
      <c r="AY211" s="2">
        <f t="shared" si="266"/>
        <v>0</v>
      </c>
      <c r="AZ211" s="2">
        <f t="shared" si="266"/>
        <v>0</v>
      </c>
      <c r="BA211" s="2">
        <f t="shared" si="266"/>
        <v>0</v>
      </c>
      <c r="BB211" s="2">
        <f t="shared" si="267"/>
        <v>2389</v>
      </c>
      <c r="BC211" s="2">
        <f t="shared" si="267"/>
        <v>0</v>
      </c>
      <c r="BD211" s="2">
        <f t="shared" si="267"/>
        <v>0</v>
      </c>
      <c r="BE211" s="2">
        <f t="shared" si="267"/>
        <v>3264</v>
      </c>
      <c r="BF211" s="2">
        <f t="shared" si="267"/>
        <v>2329</v>
      </c>
      <c r="BG211" s="2">
        <f t="shared" si="267"/>
        <v>0</v>
      </c>
      <c r="BH211" s="2">
        <f t="shared" si="267"/>
        <v>0</v>
      </c>
      <c r="BI211" s="2">
        <f t="shared" si="267"/>
        <v>0</v>
      </c>
      <c r="BJ211" s="2">
        <f t="shared" si="267"/>
        <v>0</v>
      </c>
      <c r="BK211" s="2">
        <f t="shared" si="267"/>
        <v>0</v>
      </c>
      <c r="BL211" s="2">
        <f t="shared" si="268"/>
        <v>0</v>
      </c>
      <c r="BM211" s="2">
        <f t="shared" si="268"/>
        <v>0</v>
      </c>
      <c r="BN211">
        <f ca="1">SUM(OFFSET($B211,-($B211-1),MATCH(BN$6,$7:$7,)-1,1,1):OFFSET($B211,0,MATCH(BN$6,$7:$7,)-1,1,1))</f>
        <v>50401</v>
      </c>
      <c r="BO211">
        <f ca="1">SUM(OFFSET($B211,-($B211-1),MATCH(BO$6,$7:$7,)-1,1,1):OFFSET($B211,0,MATCH(BO$6,$7:$7,)-1,1,1))</f>
        <v>3264</v>
      </c>
      <c r="BP211">
        <f ca="1">SUM(OFFSET($B211,-($B211-1),MATCH(BP$6,$7:$7,)-1,1,1):OFFSET($B211,0,MATCH(BP$6,$7:$7,)-1,1,1))</f>
        <v>71641</v>
      </c>
      <c r="BQ211">
        <f ca="1">SUM(OFFSET($B211,-($B211-1),MATCH(BQ$6,$7:$7,)-1,1,1):OFFSET($B211,0,MATCH(BQ$6,$7:$7,)-1,1,1))</f>
        <v>1740</v>
      </c>
      <c r="BR211">
        <f ca="1">SUM(OFFSET($B211,-($B211-1),MATCH(BR$6,$7:$7,)-1,1,1):OFFSET($B211,0,MATCH(BR$6,$7:$7,)-1,1,1))</f>
        <v>837</v>
      </c>
      <c r="BS211">
        <f ca="1">SUM(OFFSET($B211,-($B211-1),MATCH(BS$6,$7:$7,)-1,1,1):OFFSET($B211,0,MATCH(BS$6,$7:$7,)-1,1,1))</f>
        <v>2329</v>
      </c>
      <c r="BT211">
        <f ca="1">SUM(OFFSET($B211,-($B211-1),MATCH(BT$6,$7:$7,)-1,1,1):OFFSET($B211,0,MATCH(BT$6,$7:$7,)-1,1,1))</f>
        <v>0</v>
      </c>
      <c r="BU211">
        <f ca="1">SUM(OFFSET($B211,-($B211-1),MATCH(BU$6,$7:$7,)-1,1,1):OFFSET($B211,0,MATCH(BU$6,$7:$7,)-1,1,1))</f>
        <v>0</v>
      </c>
      <c r="BV211">
        <f ca="1">SUM(OFFSET($B211,-($B211-1),MATCH(BV$6,$7:$7,)-1,1,1):OFFSET($B211,0,MATCH(BV$6,$7:$7,)-1,1,1))</f>
        <v>0</v>
      </c>
      <c r="BW211">
        <f ca="1">SUM(OFFSET($B211,-($B211-1),MATCH(BW$6,$7:$7,)-1,1,1):OFFSET($B211,0,MATCH(BW$6,$7:$7,)-1,1,1))</f>
        <v>2389</v>
      </c>
      <c r="BX211">
        <f ca="1">SUM(OFFSET($B211,-($B211-1),MATCH(BX$6,$7:$7,)-1,1,1):OFFSET($B211,0,MATCH(BX$6,$7:$7,)-1,1,1))</f>
        <v>0</v>
      </c>
      <c r="BY211">
        <f ca="1">SUM(OFFSET($B211,-($B211-1),MATCH(BY$6,$7:$7,)-1,1,1):OFFSET($B211,0,MATCH(BY$6,$7:$7,)-1,1,1))</f>
        <v>0</v>
      </c>
      <c r="BZ211">
        <f ca="1">SUM(OFFSET($B211,-($B211-1),MATCH(BZ$6,$7:$7,)-1,1,1):OFFSET($B211,0,MATCH(BZ$6,$7:$7,)-1,1,1))</f>
        <v>3264</v>
      </c>
      <c r="CA211">
        <f ca="1">SUM(OFFSET($B211,-($B211-1),MATCH(CA$6,$7:$7,)-1,1,1):OFFSET($B211,0,MATCH(CA$6,$7:$7,)-1,1,1))</f>
        <v>2329</v>
      </c>
      <c r="CB211">
        <f ca="1">SUM(OFFSET($B211,-($B211-1),MATCH(CB$6,$7:$7,)-1,1,1):OFFSET($B211,0,MATCH(CB$6,$7:$7,)-1,1,1))</f>
        <v>0</v>
      </c>
      <c r="CC211">
        <f ca="1">SUM(OFFSET($B211,-($B211-1),MATCH(CC$6,$7:$7,)-1,1,1):OFFSET($B211,0,MATCH(CC$6,$7:$7,)-1,1,1))</f>
        <v>0</v>
      </c>
      <c r="CD211">
        <f ca="1">SUM(OFFSET($B211,-($B211-1),MATCH(CD$6,$7:$7,)-1,1,1):OFFSET($B211,0,MATCH(CD$6,$7:$7,)-1,1,1))</f>
        <v>0</v>
      </c>
      <c r="CE211">
        <f ca="1">SUM(OFFSET($B211,-($B211-1),MATCH(CE$6,$7:$7,)-1,1,1):OFFSET($B211,0,MATCH(CE$6,$7:$7,)-1,1,1))</f>
        <v>0</v>
      </c>
      <c r="CF211">
        <f ca="1">SUM(OFFSET($B211,-($B211-1),MATCH(CF$6,$7:$7,)-1,1,1):OFFSET($B211,0,MATCH(CF$6,$7:$7,)-1,1,1))</f>
        <v>0</v>
      </c>
      <c r="CG211">
        <f ca="1">SUM(OFFSET($B211,-($B211-1),MATCH(CG$6,$7:$7,)-1,1,1):OFFSET($B211,0,MATCH(CG$6,$7:$7,)-1,1,1))</f>
        <v>0</v>
      </c>
      <c r="CH211">
        <f ca="1">SUM(OFFSET($B211,-($B211-1),MATCH(CH$6,$7:$7,)-1,1,1):OFFSET($B211,0,MATCH(CH$6,$7:$7,)-1,1,1))</f>
        <v>0</v>
      </c>
      <c r="CI211">
        <f ca="1">SUM(OFFSET($B211,-($B211-1),MATCH(CI$6,$7:$7,)-1,1,1):OFFSET($B211,0,MATCH(CI$6,$7:$7,)-1,1,1))</f>
        <v>6947</v>
      </c>
      <c r="CJ211" s="41">
        <f>'[3]Tab L Summary'!$B130</f>
        <v>2361</v>
      </c>
      <c r="CK211">
        <f>'[3]Tab L Summary'!$D130</f>
        <v>2284</v>
      </c>
      <c r="CL211" s="41">
        <f>'[3]Tab L Summary'!$F130</f>
        <v>5680</v>
      </c>
      <c r="CM211">
        <f>'[3]Tab L Summary'!$H130</f>
        <v>0</v>
      </c>
      <c r="CN211" s="41">
        <f>'[3]Tab L Summary'!$J130</f>
        <v>876</v>
      </c>
      <c r="CO211" s="134">
        <f t="shared" si="265"/>
        <v>9506</v>
      </c>
      <c r="CP211" s="2">
        <f t="shared" si="265"/>
        <v>8361</v>
      </c>
      <c r="CQ211" s="2">
        <f t="shared" si="265"/>
        <v>35388</v>
      </c>
      <c r="CR211" s="2">
        <f t="shared" si="265"/>
        <v>0</v>
      </c>
      <c r="CS211" s="2">
        <f t="shared" si="265"/>
        <v>5593</v>
      </c>
      <c r="CT211">
        <f ca="1">SUM(OFFSET($B211,-($B211-1),MATCH(CT$6,$7:$7,)-1,1,1):OFFSET($B211,0,MATCH(CT$6,$7:$7,)-1,1,1))</f>
        <v>8361</v>
      </c>
      <c r="CU211">
        <f ca="1">SUM(OFFSET($B211,-($B211-1),MATCH(CU$6,$7:$7,)-1,1,1):OFFSET($B211,0,MATCH(CU$6,$7:$7,)-1,1,1))</f>
        <v>35292</v>
      </c>
      <c r="CV211">
        <f ca="1">SUM(OFFSET($B211,-($B211-1),MATCH(CV$6,$7:$7,)-1,1,1):OFFSET($B211,0,MATCH(CV$6,$7:$7,)-1,1,1))</f>
        <v>0</v>
      </c>
      <c r="CW211">
        <f ca="1">SUM(OFFSET($B211,-($B211-1),MATCH(CW$6,$7:$7,)-1,1,1):OFFSET($B211,0,MATCH(CW$6,$7:$7,)-1,1,1))</f>
        <v>5582</v>
      </c>
      <c r="CX211">
        <f ca="1">SUM(OFFSET($B211,-($B211-1),MATCH(CX$6,$7:$7,)-1,1,1):OFFSET($B211,0,MATCH(CX$6,$7:$7,)-1,1,1))</f>
        <v>30978</v>
      </c>
    </row>
    <row r="212" spans="2:102">
      <c r="B212" s="38">
        <v>8</v>
      </c>
      <c r="C212" s="37">
        <v>44866</v>
      </c>
      <c r="D212" s="153">
        <f>'[3]Data Summary'!$E87</f>
        <v>55196</v>
      </c>
      <c r="E212" s="154">
        <f>'[3]Data Summary'!$I87</f>
        <v>371</v>
      </c>
      <c r="F212" s="154">
        <f>'[3]Data Summary'!$M87</f>
        <v>62850</v>
      </c>
      <c r="G212" s="155">
        <f t="shared" si="262"/>
        <v>324578</v>
      </c>
      <c r="H212" s="155">
        <f t="shared" si="262"/>
        <v>2253</v>
      </c>
      <c r="I212" s="155">
        <f t="shared" si="262"/>
        <v>386283</v>
      </c>
      <c r="J212" s="155">
        <f ca="1">SUM(OFFSET($B212,-($B212-1),MATCH(J$6,$7:$7,)-1,1,1):OFFSET($B212,0,MATCH(J$6,$7:$7,)-1,1,1))</f>
        <v>2252</v>
      </c>
      <c r="K212" s="155">
        <f ca="1">SUM(OFFSET($B212,-($B212-1),MATCH(K$6,$7:$7,)-1,1,1):OFFSET($B212,0,MATCH(K$6,$7:$7,)-1,1,1))</f>
        <v>386069</v>
      </c>
      <c r="L212" s="155">
        <f ca="1">SUM(OFFSET($B212,-($B212-1),MATCH(L$6,$7:$7,)-1,1,1):OFFSET($B212,0,MATCH(L$6,$7:$7,)-1,1,1))</f>
        <v>1293430</v>
      </c>
      <c r="M212" s="31">
        <f>'[3]Data Summary'!$C87</f>
        <v>412554</v>
      </c>
      <c r="N212" s="41">
        <f>'[3]Data Summary'!$G87</f>
        <v>5433</v>
      </c>
      <c r="O212" s="41">
        <f>'[3]Data Summary'!$K87</f>
        <v>478863</v>
      </c>
      <c r="P212">
        <f t="shared" si="263"/>
        <v>4163397</v>
      </c>
      <c r="Q212">
        <f t="shared" si="263"/>
        <v>65249</v>
      </c>
      <c r="R212">
        <f t="shared" si="263"/>
        <v>5460624</v>
      </c>
      <c r="S212">
        <f ca="1">SUM(OFFSET($B212,-($B212-1),MATCH(S$6,$7:$7,)-1,1,1):OFFSET($B212,0,MATCH(S$6,$7:$7,)-1,1,1))</f>
        <v>44846</v>
      </c>
      <c r="T212">
        <f ca="1">SUM(OFFSET($B212,-($B212-1),MATCH(T$6,$7:$7,)-1,1,1):OFFSET($B212,0,MATCH(T$6,$7:$7,)-1,1,1))</f>
        <v>3832851</v>
      </c>
      <c r="U212">
        <f ca="1">SUM(OFFSET($B212,-($B212-1),MATCH(U$6,$7:$7,)-1,1,1):OFFSET($B212,0,MATCH(U$6,$7:$7,)-1,1,1))</f>
        <v>28963050</v>
      </c>
      <c r="V212" s="31">
        <f>'[3]Tab K Summary'!$B131</f>
        <v>1337</v>
      </c>
      <c r="W212" s="41">
        <f>'[3]Tab K Summary'!$D131</f>
        <v>9798</v>
      </c>
      <c r="X212" s="41">
        <f>'[3]Tab K Summary'!$F131</f>
        <v>1451</v>
      </c>
      <c r="Y212" s="41">
        <f>'[3]Tab K Summary'!$H131</f>
        <v>14432</v>
      </c>
      <c r="Z212" s="41">
        <f>'[3]Tab K Summary'!$J131</f>
        <v>520</v>
      </c>
      <c r="AA212" s="41">
        <f>'[3]Tab K Summary'!$L131</f>
        <v>260</v>
      </c>
      <c r="AB212" s="41">
        <f>'[3]Tab K Summary'!$N131</f>
        <v>810</v>
      </c>
      <c r="AC212" s="41">
        <f>'[3]Tab K Summary'!$P131</f>
        <v>0</v>
      </c>
      <c r="AD212" s="41">
        <f>'[3]Tab K Summary'!$R131</f>
        <v>0</v>
      </c>
      <c r="AE212" s="41">
        <f>'[3]Tab K Summary'!$T131</f>
        <v>0</v>
      </c>
      <c r="AF212" s="41">
        <f t="shared" si="256"/>
        <v>1337</v>
      </c>
      <c r="AG212" s="41">
        <f>'[3]Tab K Summary'!$X131</f>
        <v>0</v>
      </c>
      <c r="AH212" s="41">
        <f>'[3]Tab K Summary'!$Z131</f>
        <v>0</v>
      </c>
      <c r="AI212" s="41">
        <f t="shared" si="257"/>
        <v>1451</v>
      </c>
      <c r="AJ212" s="41">
        <f t="shared" si="258"/>
        <v>810</v>
      </c>
      <c r="AK212" s="41">
        <f>'[3]Tab K Summary'!$AF131</f>
        <v>0</v>
      </c>
      <c r="AL212" s="41">
        <f>'[3]Tab K Summary'!$AH131</f>
        <v>0</v>
      </c>
      <c r="AM212" s="41">
        <f>'[3]Tab K Summary'!$AJ131</f>
        <v>0</v>
      </c>
      <c r="AN212" s="41">
        <f>'[3]Tab K Summary'!$AL131</f>
        <v>0</v>
      </c>
      <c r="AO212" s="41">
        <f>'[3]Tab K Summary'!$AN131</f>
        <v>0</v>
      </c>
      <c r="AP212" s="41">
        <f>'[3]Tab K Summary'!$AP131</f>
        <v>0</v>
      </c>
      <c r="AQ212" s="41">
        <f>'[3]Tab K Summary'!$AR131</f>
        <v>0</v>
      </c>
      <c r="AR212" s="2">
        <f t="shared" si="266"/>
        <v>3726</v>
      </c>
      <c r="AS212" s="2">
        <f t="shared" si="266"/>
        <v>60309</v>
      </c>
      <c r="AT212" s="2">
        <f t="shared" si="266"/>
        <v>4715</v>
      </c>
      <c r="AU212" s="2">
        <f t="shared" si="266"/>
        <v>86129</v>
      </c>
      <c r="AV212" s="2">
        <f t="shared" si="266"/>
        <v>2269</v>
      </c>
      <c r="AW212" s="2">
        <f t="shared" si="266"/>
        <v>1097</v>
      </c>
      <c r="AX212" s="2">
        <f t="shared" si="266"/>
        <v>3139</v>
      </c>
      <c r="AY212" s="2">
        <f t="shared" si="266"/>
        <v>0</v>
      </c>
      <c r="AZ212" s="2">
        <f t="shared" si="266"/>
        <v>0</v>
      </c>
      <c r="BA212" s="2">
        <f t="shared" si="266"/>
        <v>0</v>
      </c>
      <c r="BB212" s="2">
        <f t="shared" si="267"/>
        <v>3726</v>
      </c>
      <c r="BC212" s="2">
        <f t="shared" si="267"/>
        <v>0</v>
      </c>
      <c r="BD212" s="2">
        <f t="shared" si="267"/>
        <v>0</v>
      </c>
      <c r="BE212" s="2">
        <f t="shared" si="267"/>
        <v>4715</v>
      </c>
      <c r="BF212" s="2">
        <f t="shared" si="267"/>
        <v>3139</v>
      </c>
      <c r="BG212" s="2">
        <f t="shared" si="267"/>
        <v>0</v>
      </c>
      <c r="BH212" s="2">
        <f t="shared" si="267"/>
        <v>0</v>
      </c>
      <c r="BI212" s="2">
        <f t="shared" si="267"/>
        <v>0</v>
      </c>
      <c r="BJ212" s="2">
        <f t="shared" si="267"/>
        <v>0</v>
      </c>
      <c r="BK212" s="2">
        <f t="shared" si="267"/>
        <v>0</v>
      </c>
      <c r="BL212" s="2">
        <f t="shared" si="268"/>
        <v>0</v>
      </c>
      <c r="BM212" s="2">
        <f t="shared" si="268"/>
        <v>0</v>
      </c>
      <c r="BN212">
        <f ca="1">SUM(OFFSET($B212,-($B212-1),MATCH(BN$6,$7:$7,)-1,1,1):OFFSET($B212,0,MATCH(BN$6,$7:$7,)-1,1,1))</f>
        <v>60199</v>
      </c>
      <c r="BO212">
        <f ca="1">SUM(OFFSET($B212,-($B212-1),MATCH(BO$6,$7:$7,)-1,1,1):OFFSET($B212,0,MATCH(BO$6,$7:$7,)-1,1,1))</f>
        <v>4715</v>
      </c>
      <c r="BP212">
        <f ca="1">SUM(OFFSET($B212,-($B212-1),MATCH(BP$6,$7:$7,)-1,1,1):OFFSET($B212,0,MATCH(BP$6,$7:$7,)-1,1,1))</f>
        <v>86073</v>
      </c>
      <c r="BQ212">
        <f ca="1">SUM(OFFSET($B212,-($B212-1),MATCH(BQ$6,$7:$7,)-1,1,1):OFFSET($B212,0,MATCH(BQ$6,$7:$7,)-1,1,1))</f>
        <v>2260</v>
      </c>
      <c r="BR212">
        <f ca="1">SUM(OFFSET($B212,-($B212-1),MATCH(BR$6,$7:$7,)-1,1,1):OFFSET($B212,0,MATCH(BR$6,$7:$7,)-1,1,1))</f>
        <v>1097</v>
      </c>
      <c r="BS212">
        <f ca="1">SUM(OFFSET($B212,-($B212-1),MATCH(BS$6,$7:$7,)-1,1,1):OFFSET($B212,0,MATCH(BS$6,$7:$7,)-1,1,1))</f>
        <v>3139</v>
      </c>
      <c r="BT212">
        <f ca="1">SUM(OFFSET($B212,-($B212-1),MATCH(BT$6,$7:$7,)-1,1,1):OFFSET($B212,0,MATCH(BT$6,$7:$7,)-1,1,1))</f>
        <v>0</v>
      </c>
      <c r="BU212">
        <f ca="1">SUM(OFFSET($B212,-($B212-1),MATCH(BU$6,$7:$7,)-1,1,1):OFFSET($B212,0,MATCH(BU$6,$7:$7,)-1,1,1))</f>
        <v>0</v>
      </c>
      <c r="BV212">
        <f ca="1">SUM(OFFSET($B212,-($B212-1),MATCH(BV$6,$7:$7,)-1,1,1):OFFSET($B212,0,MATCH(BV$6,$7:$7,)-1,1,1))</f>
        <v>0</v>
      </c>
      <c r="BW212">
        <f ca="1">SUM(OFFSET($B212,-($B212-1),MATCH(BW$6,$7:$7,)-1,1,1):OFFSET($B212,0,MATCH(BW$6,$7:$7,)-1,1,1))</f>
        <v>3726</v>
      </c>
      <c r="BX212">
        <f ca="1">SUM(OFFSET($B212,-($B212-1),MATCH(BX$6,$7:$7,)-1,1,1):OFFSET($B212,0,MATCH(BX$6,$7:$7,)-1,1,1))</f>
        <v>0</v>
      </c>
      <c r="BY212">
        <f ca="1">SUM(OFFSET($B212,-($B212-1),MATCH(BY$6,$7:$7,)-1,1,1):OFFSET($B212,0,MATCH(BY$6,$7:$7,)-1,1,1))</f>
        <v>0</v>
      </c>
      <c r="BZ212">
        <f ca="1">SUM(OFFSET($B212,-($B212-1),MATCH(BZ$6,$7:$7,)-1,1,1):OFFSET($B212,0,MATCH(BZ$6,$7:$7,)-1,1,1))</f>
        <v>4715</v>
      </c>
      <c r="CA212">
        <f ca="1">SUM(OFFSET($B212,-($B212-1),MATCH(CA$6,$7:$7,)-1,1,1):OFFSET($B212,0,MATCH(CA$6,$7:$7,)-1,1,1))</f>
        <v>3139</v>
      </c>
      <c r="CB212">
        <f ca="1">SUM(OFFSET($B212,-($B212-1),MATCH(CB$6,$7:$7,)-1,1,1):OFFSET($B212,0,MATCH(CB$6,$7:$7,)-1,1,1))</f>
        <v>0</v>
      </c>
      <c r="CC212">
        <f ca="1">SUM(OFFSET($B212,-($B212-1),MATCH(CC$6,$7:$7,)-1,1,1):OFFSET($B212,0,MATCH(CC$6,$7:$7,)-1,1,1))</f>
        <v>0</v>
      </c>
      <c r="CD212">
        <f ca="1">SUM(OFFSET($B212,-($B212-1),MATCH(CD$6,$7:$7,)-1,1,1):OFFSET($B212,0,MATCH(CD$6,$7:$7,)-1,1,1))</f>
        <v>0</v>
      </c>
      <c r="CE212">
        <f ca="1">SUM(OFFSET($B212,-($B212-1),MATCH(CE$6,$7:$7,)-1,1,1):OFFSET($B212,0,MATCH(CE$6,$7:$7,)-1,1,1))</f>
        <v>0</v>
      </c>
      <c r="CF212">
        <f ca="1">SUM(OFFSET($B212,-($B212-1),MATCH(CF$6,$7:$7,)-1,1,1):OFFSET($B212,0,MATCH(CF$6,$7:$7,)-1,1,1))</f>
        <v>0</v>
      </c>
      <c r="CG212">
        <f ca="1">SUM(OFFSET($B212,-($B212-1),MATCH(CG$6,$7:$7,)-1,1,1):OFFSET($B212,0,MATCH(CG$6,$7:$7,)-1,1,1))</f>
        <v>0</v>
      </c>
      <c r="CH212">
        <f ca="1">SUM(OFFSET($B212,-($B212-1),MATCH(CH$6,$7:$7,)-1,1,1):OFFSET($B212,0,MATCH(CH$6,$7:$7,)-1,1,1))</f>
        <v>0</v>
      </c>
      <c r="CI212">
        <f ca="1">SUM(OFFSET($B212,-($B212-1),MATCH(CI$6,$7:$7,)-1,1,1):OFFSET($B212,0,MATCH(CI$6,$7:$7,)-1,1,1))</f>
        <v>10673</v>
      </c>
      <c r="CJ212" s="41">
        <f>'[3]Tab L Summary'!$B131</f>
        <v>2509</v>
      </c>
      <c r="CK212">
        <f>'[3]Tab L Summary'!$D131</f>
        <v>2913</v>
      </c>
      <c r="CL212" s="41">
        <f>'[3]Tab L Summary'!$F131</f>
        <v>6466</v>
      </c>
      <c r="CM212">
        <f>'[3]Tab L Summary'!$H131</f>
        <v>0</v>
      </c>
      <c r="CN212" s="41">
        <f>'[3]Tab L Summary'!$J131</f>
        <v>1674</v>
      </c>
      <c r="CO212" s="134">
        <f t="shared" si="265"/>
        <v>12015</v>
      </c>
      <c r="CP212" s="2">
        <f t="shared" si="265"/>
        <v>11274</v>
      </c>
      <c r="CQ212" s="2">
        <f t="shared" si="265"/>
        <v>41854</v>
      </c>
      <c r="CR212" s="2">
        <f t="shared" si="265"/>
        <v>0</v>
      </c>
      <c r="CS212" s="2">
        <f t="shared" si="265"/>
        <v>7267</v>
      </c>
      <c r="CT212">
        <f ca="1">SUM(OFFSET($B212,-($B212-1),MATCH(CT$6,$7:$7,)-1,1,1):OFFSET($B212,0,MATCH(CT$6,$7:$7,)-1,1,1))</f>
        <v>11274</v>
      </c>
      <c r="CU212">
        <f ca="1">SUM(OFFSET($B212,-($B212-1),MATCH(CU$6,$7:$7,)-1,1,1):OFFSET($B212,0,MATCH(CU$6,$7:$7,)-1,1,1))</f>
        <v>41758</v>
      </c>
      <c r="CV212">
        <f ca="1">SUM(OFFSET($B212,-($B212-1),MATCH(CV$6,$7:$7,)-1,1,1):OFFSET($B212,0,MATCH(CV$6,$7:$7,)-1,1,1))</f>
        <v>0</v>
      </c>
      <c r="CW212">
        <f ca="1">SUM(OFFSET($B212,-($B212-1),MATCH(CW$6,$7:$7,)-1,1,1):OFFSET($B212,0,MATCH(CW$6,$7:$7,)-1,1,1))</f>
        <v>7256</v>
      </c>
      <c r="CX212">
        <f ca="1">SUM(OFFSET($B212,-($B212-1),MATCH(CX$6,$7:$7,)-1,1,1):OFFSET($B212,0,MATCH(CX$6,$7:$7,)-1,1,1))</f>
        <v>42993</v>
      </c>
    </row>
    <row r="213" spans="2:102">
      <c r="B213" s="38">
        <v>9</v>
      </c>
      <c r="C213" s="37">
        <v>44896</v>
      </c>
      <c r="D213" s="153">
        <f>'[3]Data Summary'!$E88</f>
        <v>57310</v>
      </c>
      <c r="E213" s="154">
        <f>'[3]Data Summary'!$I88</f>
        <v>412</v>
      </c>
      <c r="F213" s="154">
        <f>'[3]Data Summary'!$M88</f>
        <v>70386</v>
      </c>
      <c r="G213" s="155">
        <f t="shared" si="262"/>
        <v>381888</v>
      </c>
      <c r="H213" s="155">
        <f t="shared" si="262"/>
        <v>2665</v>
      </c>
      <c r="I213" s="155">
        <f t="shared" si="262"/>
        <v>456669</v>
      </c>
      <c r="J213" s="155">
        <f ca="1">SUM(OFFSET($B213,-($B213-1),MATCH(J$6,$7:$7,)-1,1,1):OFFSET($B213,0,MATCH(J$6,$7:$7,)-1,1,1))</f>
        <v>2664</v>
      </c>
      <c r="K213" s="155">
        <f ca="1">SUM(OFFSET($B213,-($B213-1),MATCH(K$6,$7:$7,)-1,1,1):OFFSET($B213,0,MATCH(K$6,$7:$7,)-1,1,1))</f>
        <v>456455</v>
      </c>
      <c r="L213" s="155">
        <f ca="1">SUM(OFFSET($B213,-($B213-1),MATCH(L$6,$7:$7,)-1,1,1):OFFSET($B213,0,MATCH(L$6,$7:$7,)-1,1,1))</f>
        <v>1675318</v>
      </c>
      <c r="M213" s="31">
        <f>'[3]Data Summary'!$C88</f>
        <v>395334</v>
      </c>
      <c r="N213" s="41">
        <f>'[3]Data Summary'!$G88</f>
        <v>5620</v>
      </c>
      <c r="O213" s="41">
        <f>'[3]Data Summary'!$K88</f>
        <v>480583</v>
      </c>
      <c r="P213">
        <f t="shared" si="263"/>
        <v>4262829</v>
      </c>
      <c r="Q213">
        <f t="shared" si="263"/>
        <v>65002</v>
      </c>
      <c r="R213">
        <f t="shared" si="263"/>
        <v>5501881</v>
      </c>
      <c r="S213">
        <f ca="1">SUM(OFFSET($B213,-($B213-1),MATCH(S$6,$7:$7,)-1,1,1):OFFSET($B213,0,MATCH(S$6,$7:$7,)-1,1,1))</f>
        <v>50466</v>
      </c>
      <c r="T213">
        <f ca="1">SUM(OFFSET($B213,-($B213-1),MATCH(T$6,$7:$7,)-1,1,1):OFFSET($B213,0,MATCH(T$6,$7:$7,)-1,1,1))</f>
        <v>4313434</v>
      </c>
      <c r="U213">
        <f ca="1">SUM(OFFSET($B213,-($B213-1),MATCH(U$6,$7:$7,)-1,1,1):OFFSET($B213,0,MATCH(U$6,$7:$7,)-1,1,1))</f>
        <v>33225879</v>
      </c>
      <c r="V213" s="31">
        <f>'[3]Tab K Summary'!$B132</f>
        <v>1425</v>
      </c>
      <c r="W213" s="41">
        <f>'[3]Tab K Summary'!$D132</f>
        <v>14797</v>
      </c>
      <c r="X213" s="41">
        <f>'[3]Tab K Summary'!$F132</f>
        <v>2496</v>
      </c>
      <c r="Y213" s="41">
        <f>'[3]Tab K Summary'!$H132</f>
        <v>9162</v>
      </c>
      <c r="Z213" s="41">
        <f>'[3]Tab K Summary'!$J132</f>
        <v>1264</v>
      </c>
      <c r="AA213" s="41">
        <f>'[3]Tab K Summary'!$L132</f>
        <v>325</v>
      </c>
      <c r="AB213" s="41">
        <f>'[3]Tab K Summary'!$N132</f>
        <v>828</v>
      </c>
      <c r="AC213" s="41">
        <f>'[3]Tab K Summary'!$P132</f>
        <v>0</v>
      </c>
      <c r="AD213" s="41">
        <f>'[3]Tab K Summary'!$R132</f>
        <v>0</v>
      </c>
      <c r="AE213" s="41">
        <f>'[3]Tab K Summary'!$T132</f>
        <v>0</v>
      </c>
      <c r="AF213" s="41">
        <f t="shared" si="256"/>
        <v>1425</v>
      </c>
      <c r="AG213" s="41">
        <f>'[3]Tab K Summary'!$X132</f>
        <v>0</v>
      </c>
      <c r="AH213" s="41">
        <f>'[3]Tab K Summary'!$Z132</f>
        <v>0</v>
      </c>
      <c r="AI213" s="41">
        <f t="shared" si="257"/>
        <v>2496</v>
      </c>
      <c r="AJ213" s="41">
        <f t="shared" si="258"/>
        <v>828</v>
      </c>
      <c r="AK213" s="41">
        <f>'[3]Tab K Summary'!$AF132</f>
        <v>0</v>
      </c>
      <c r="AL213" s="41">
        <f>'[3]Tab K Summary'!$AH132</f>
        <v>0</v>
      </c>
      <c r="AM213" s="41">
        <f>'[3]Tab K Summary'!$AJ132</f>
        <v>0</v>
      </c>
      <c r="AN213" s="41">
        <f>'[3]Tab K Summary'!$AL132</f>
        <v>0</v>
      </c>
      <c r="AO213" s="41">
        <f>'[3]Tab K Summary'!$AN132</f>
        <v>0</v>
      </c>
      <c r="AP213" s="41">
        <f>'[3]Tab K Summary'!$AP132</f>
        <v>0</v>
      </c>
      <c r="AQ213" s="41">
        <f>'[3]Tab K Summary'!$AR132</f>
        <v>0</v>
      </c>
      <c r="AR213" s="2">
        <f t="shared" si="266"/>
        <v>5151</v>
      </c>
      <c r="AS213" s="2">
        <f t="shared" si="266"/>
        <v>75106</v>
      </c>
      <c r="AT213" s="2">
        <f t="shared" si="266"/>
        <v>7211</v>
      </c>
      <c r="AU213" s="2">
        <f t="shared" si="266"/>
        <v>95291</v>
      </c>
      <c r="AV213" s="2">
        <f t="shared" si="266"/>
        <v>3533</v>
      </c>
      <c r="AW213" s="2">
        <f t="shared" si="266"/>
        <v>1422</v>
      </c>
      <c r="AX213" s="2">
        <f t="shared" si="266"/>
        <v>3967</v>
      </c>
      <c r="AY213" s="2">
        <f t="shared" si="266"/>
        <v>0</v>
      </c>
      <c r="AZ213" s="2">
        <f t="shared" si="266"/>
        <v>0</v>
      </c>
      <c r="BA213" s="2">
        <f t="shared" si="266"/>
        <v>0</v>
      </c>
      <c r="BB213" s="2">
        <f t="shared" si="267"/>
        <v>5151</v>
      </c>
      <c r="BC213" s="2">
        <f t="shared" si="267"/>
        <v>0</v>
      </c>
      <c r="BD213" s="2">
        <f t="shared" si="267"/>
        <v>0</v>
      </c>
      <c r="BE213" s="2">
        <f t="shared" si="267"/>
        <v>7211</v>
      </c>
      <c r="BF213" s="2">
        <f t="shared" si="267"/>
        <v>3967</v>
      </c>
      <c r="BG213" s="2">
        <f t="shared" si="267"/>
        <v>0</v>
      </c>
      <c r="BH213" s="2">
        <f t="shared" si="267"/>
        <v>0</v>
      </c>
      <c r="BI213" s="2">
        <f t="shared" si="267"/>
        <v>0</v>
      </c>
      <c r="BJ213" s="2">
        <f t="shared" si="267"/>
        <v>0</v>
      </c>
      <c r="BK213" s="2">
        <f t="shared" si="267"/>
        <v>0</v>
      </c>
      <c r="BL213" s="2">
        <f t="shared" si="268"/>
        <v>0</v>
      </c>
      <c r="BM213" s="2">
        <f t="shared" si="268"/>
        <v>0</v>
      </c>
      <c r="BN213">
        <f ca="1">SUM(OFFSET($B213,-($B213-1),MATCH(BN$6,$7:$7,)-1,1,1):OFFSET($B213,0,MATCH(BN$6,$7:$7,)-1,1,1))</f>
        <v>74996</v>
      </c>
      <c r="BO213">
        <f ca="1">SUM(OFFSET($B213,-($B213-1),MATCH(BO$6,$7:$7,)-1,1,1):OFFSET($B213,0,MATCH(BO$6,$7:$7,)-1,1,1))</f>
        <v>7211</v>
      </c>
      <c r="BP213">
        <f ca="1">SUM(OFFSET($B213,-($B213-1),MATCH(BP$6,$7:$7,)-1,1,1):OFFSET($B213,0,MATCH(BP$6,$7:$7,)-1,1,1))</f>
        <v>95235</v>
      </c>
      <c r="BQ213">
        <f ca="1">SUM(OFFSET($B213,-($B213-1),MATCH(BQ$6,$7:$7,)-1,1,1):OFFSET($B213,0,MATCH(BQ$6,$7:$7,)-1,1,1))</f>
        <v>3524</v>
      </c>
      <c r="BR213">
        <f ca="1">SUM(OFFSET($B213,-($B213-1),MATCH(BR$6,$7:$7,)-1,1,1):OFFSET($B213,0,MATCH(BR$6,$7:$7,)-1,1,1))</f>
        <v>1422</v>
      </c>
      <c r="BS213">
        <f ca="1">SUM(OFFSET($B213,-($B213-1),MATCH(BS$6,$7:$7,)-1,1,1):OFFSET($B213,0,MATCH(BS$6,$7:$7,)-1,1,1))</f>
        <v>3967</v>
      </c>
      <c r="BT213">
        <f ca="1">SUM(OFFSET($B213,-($B213-1),MATCH(BT$6,$7:$7,)-1,1,1):OFFSET($B213,0,MATCH(BT$6,$7:$7,)-1,1,1))</f>
        <v>0</v>
      </c>
      <c r="BU213">
        <f ca="1">SUM(OFFSET($B213,-($B213-1),MATCH(BU$6,$7:$7,)-1,1,1):OFFSET($B213,0,MATCH(BU$6,$7:$7,)-1,1,1))</f>
        <v>0</v>
      </c>
      <c r="BV213">
        <f ca="1">SUM(OFFSET($B213,-($B213-1),MATCH(BV$6,$7:$7,)-1,1,1):OFFSET($B213,0,MATCH(BV$6,$7:$7,)-1,1,1))</f>
        <v>0</v>
      </c>
      <c r="BW213">
        <f ca="1">SUM(OFFSET($B213,-($B213-1),MATCH(BW$6,$7:$7,)-1,1,1):OFFSET($B213,0,MATCH(BW$6,$7:$7,)-1,1,1))</f>
        <v>5151</v>
      </c>
      <c r="BX213">
        <f ca="1">SUM(OFFSET($B213,-($B213-1),MATCH(BX$6,$7:$7,)-1,1,1):OFFSET($B213,0,MATCH(BX$6,$7:$7,)-1,1,1))</f>
        <v>0</v>
      </c>
      <c r="BY213">
        <f ca="1">SUM(OFFSET($B213,-($B213-1),MATCH(BY$6,$7:$7,)-1,1,1):OFFSET($B213,0,MATCH(BY$6,$7:$7,)-1,1,1))</f>
        <v>0</v>
      </c>
      <c r="BZ213">
        <f ca="1">SUM(OFFSET($B213,-($B213-1),MATCH(BZ$6,$7:$7,)-1,1,1):OFFSET($B213,0,MATCH(BZ$6,$7:$7,)-1,1,1))</f>
        <v>7211</v>
      </c>
      <c r="CA213">
        <f ca="1">SUM(OFFSET($B213,-($B213-1),MATCH(CA$6,$7:$7,)-1,1,1):OFFSET($B213,0,MATCH(CA$6,$7:$7,)-1,1,1))</f>
        <v>3967</v>
      </c>
      <c r="CB213">
        <f ca="1">SUM(OFFSET($B213,-($B213-1),MATCH(CB$6,$7:$7,)-1,1,1):OFFSET($B213,0,MATCH(CB$6,$7:$7,)-1,1,1))</f>
        <v>0</v>
      </c>
      <c r="CC213">
        <f ca="1">SUM(OFFSET($B213,-($B213-1),MATCH(CC$6,$7:$7,)-1,1,1):OFFSET($B213,0,MATCH(CC$6,$7:$7,)-1,1,1))</f>
        <v>0</v>
      </c>
      <c r="CD213">
        <f ca="1">SUM(OFFSET($B213,-($B213-1),MATCH(CD$6,$7:$7,)-1,1,1):OFFSET($B213,0,MATCH(CD$6,$7:$7,)-1,1,1))</f>
        <v>0</v>
      </c>
      <c r="CE213">
        <f ca="1">SUM(OFFSET($B213,-($B213-1),MATCH(CE$6,$7:$7,)-1,1,1):OFFSET($B213,0,MATCH(CE$6,$7:$7,)-1,1,1))</f>
        <v>0</v>
      </c>
      <c r="CF213">
        <f ca="1">SUM(OFFSET($B213,-($B213-1),MATCH(CF$6,$7:$7,)-1,1,1):OFFSET($B213,0,MATCH(CF$6,$7:$7,)-1,1,1))</f>
        <v>0</v>
      </c>
      <c r="CG213">
        <f ca="1">SUM(OFFSET($B213,-($B213-1),MATCH(CG$6,$7:$7,)-1,1,1):OFFSET($B213,0,MATCH(CG$6,$7:$7,)-1,1,1))</f>
        <v>0</v>
      </c>
      <c r="CH213">
        <f ca="1">SUM(OFFSET($B213,-($B213-1),MATCH(CH$6,$7:$7,)-1,1,1):OFFSET($B213,0,MATCH(CH$6,$7:$7,)-1,1,1))</f>
        <v>0</v>
      </c>
      <c r="CI213">
        <f ca="1">SUM(OFFSET($B213,-($B213-1),MATCH(CI$6,$7:$7,)-1,1,1):OFFSET($B213,0,MATCH(CI$6,$7:$7,)-1,1,1))</f>
        <v>15824</v>
      </c>
      <c r="CJ213" s="41">
        <f>'[3]Tab L Summary'!$B132</f>
        <v>1047</v>
      </c>
      <c r="CK213">
        <f>'[3]Tab L Summary'!$D132</f>
        <v>3632</v>
      </c>
      <c r="CL213" s="41">
        <f>'[3]Tab L Summary'!$F132</f>
        <v>13970</v>
      </c>
      <c r="CM213">
        <f>'[3]Tab L Summary'!$H132</f>
        <v>0</v>
      </c>
      <c r="CN213" s="41">
        <f>'[3]Tab L Summary'!$J132</f>
        <v>1993</v>
      </c>
      <c r="CO213" s="134">
        <f t="shared" si="265"/>
        <v>13062</v>
      </c>
      <c r="CP213" s="2">
        <f t="shared" si="265"/>
        <v>14906</v>
      </c>
      <c r="CQ213" s="2">
        <f t="shared" si="265"/>
        <v>55824</v>
      </c>
      <c r="CR213" s="2">
        <f t="shared" si="265"/>
        <v>0</v>
      </c>
      <c r="CS213" s="2">
        <f t="shared" si="265"/>
        <v>9260</v>
      </c>
      <c r="CT213">
        <f ca="1">SUM(OFFSET($B213,-($B213-1),MATCH(CT$6,$7:$7,)-1,1,1):OFFSET($B213,0,MATCH(CT$6,$7:$7,)-1,1,1))</f>
        <v>14906</v>
      </c>
      <c r="CU213">
        <f ca="1">SUM(OFFSET($B213,-($B213-1),MATCH(CU$6,$7:$7,)-1,1,1):OFFSET($B213,0,MATCH(CU$6,$7:$7,)-1,1,1))</f>
        <v>55728</v>
      </c>
      <c r="CV213">
        <f ca="1">SUM(OFFSET($B213,-($B213-1),MATCH(CV$6,$7:$7,)-1,1,1):OFFSET($B213,0,MATCH(CV$6,$7:$7,)-1,1,1))</f>
        <v>0</v>
      </c>
      <c r="CW213">
        <f ca="1">SUM(OFFSET($B213,-($B213-1),MATCH(CW$6,$7:$7,)-1,1,1):OFFSET($B213,0,MATCH(CW$6,$7:$7,)-1,1,1))</f>
        <v>9249</v>
      </c>
      <c r="CX213">
        <f ca="1">SUM(OFFSET($B213,-($B213-1),MATCH(CX$6,$7:$7,)-1,1,1):OFFSET($B213,0,MATCH(CX$6,$7:$7,)-1,1,1))</f>
        <v>56055</v>
      </c>
    </row>
    <row r="214" spans="2:102">
      <c r="B214" s="38">
        <v>10</v>
      </c>
      <c r="C214" s="37">
        <v>44927</v>
      </c>
      <c r="D214" s="153">
        <f>'[3]Data Summary'!$E89</f>
        <v>62465</v>
      </c>
      <c r="E214" s="154">
        <f>'[3]Data Summary'!$I89</f>
        <v>422</v>
      </c>
      <c r="F214" s="154">
        <f>'[3]Data Summary'!$M89</f>
        <v>72309</v>
      </c>
      <c r="G214" s="155">
        <f t="shared" ref="G214:I215" si="269">SUM(D203:D214)</f>
        <v>444353</v>
      </c>
      <c r="H214" s="155">
        <f t="shared" si="269"/>
        <v>3087</v>
      </c>
      <c r="I214" s="155">
        <f t="shared" si="269"/>
        <v>528978</v>
      </c>
      <c r="J214" s="155">
        <f ca="1">SUM(OFFSET($B214,-($B214-1),MATCH(J$6,$7:$7,)-1,1,1):OFFSET($B214,0,MATCH(J$6,$7:$7,)-1,1,1))</f>
        <v>3086</v>
      </c>
      <c r="K214" s="155">
        <f ca="1">SUM(OFFSET($B214,-($B214-1),MATCH(K$6,$7:$7,)-1,1,1):OFFSET($B214,0,MATCH(K$6,$7:$7,)-1,1,1))</f>
        <v>528764</v>
      </c>
      <c r="L214" s="155">
        <f ca="1">SUM(OFFSET($B214,-($B214-1),MATCH(L$6,$7:$7,)-1,1,1):OFFSET($B214,0,MATCH(L$6,$7:$7,)-1,1,1))</f>
        <v>2119671</v>
      </c>
      <c r="M214" s="31">
        <f>'[3]Data Summary'!$C89</f>
        <v>331049</v>
      </c>
      <c r="N214" s="41">
        <f>'[3]Data Summary'!$G89</f>
        <v>5147</v>
      </c>
      <c r="O214" s="41">
        <f>'[3]Data Summary'!$K89</f>
        <v>417289</v>
      </c>
      <c r="P214">
        <f t="shared" ref="P214:R215" si="270">SUM(M203:M214)</f>
        <v>4302985</v>
      </c>
      <c r="Q214">
        <f t="shared" si="270"/>
        <v>64564</v>
      </c>
      <c r="R214">
        <f t="shared" si="270"/>
        <v>5479456</v>
      </c>
      <c r="S214">
        <f ca="1">SUM(OFFSET($B214,-($B214-1),MATCH(S$6,$7:$7,)-1,1,1):OFFSET($B214,0,MATCH(S$6,$7:$7,)-1,1,1))</f>
        <v>55613</v>
      </c>
      <c r="T214">
        <f ca="1">SUM(OFFSET($B214,-($B214-1),MATCH(T$6,$7:$7,)-1,1,1):OFFSET($B214,0,MATCH(T$6,$7:$7,)-1,1,1))</f>
        <v>4730723</v>
      </c>
      <c r="U214">
        <f ca="1">SUM(OFFSET($B214,-($B214-1),MATCH(U$6,$7:$7,)-1,1,1):OFFSET($B214,0,MATCH(U$6,$7:$7,)-1,1,1))</f>
        <v>37528864</v>
      </c>
      <c r="V214" s="31">
        <f>'[3]Tab K Summary'!$B133</f>
        <v>792</v>
      </c>
      <c r="W214" s="41">
        <f>'[3]Tab K Summary'!$D133</f>
        <v>8979</v>
      </c>
      <c r="X214" s="41">
        <f>'[3]Tab K Summary'!$F133</f>
        <v>1909</v>
      </c>
      <c r="Y214" s="41">
        <f>'[3]Tab K Summary'!$H133</f>
        <v>16789</v>
      </c>
      <c r="Z214" s="41">
        <f>'[3]Tab K Summary'!$J133</f>
        <v>870</v>
      </c>
      <c r="AA214" s="41">
        <f>'[3]Tab K Summary'!$L133</f>
        <v>220</v>
      </c>
      <c r="AB214" s="41">
        <f>'[3]Tab K Summary'!$N133</f>
        <v>842</v>
      </c>
      <c r="AC214" s="41">
        <f>'[3]Tab K Summary'!$P133</f>
        <v>0</v>
      </c>
      <c r="AD214" s="41">
        <f>'[3]Tab K Summary'!$R133</f>
        <v>0</v>
      </c>
      <c r="AE214" s="41">
        <f>'[3]Tab K Summary'!$T133</f>
        <v>0</v>
      </c>
      <c r="AF214" s="41">
        <f t="shared" ref="AF214:AF220" si="271">V214</f>
        <v>792</v>
      </c>
      <c r="AG214" s="41">
        <f>'[3]Tab K Summary'!$X133</f>
        <v>0</v>
      </c>
      <c r="AH214" s="41">
        <f>'[3]Tab K Summary'!$Z133</f>
        <v>0</v>
      </c>
      <c r="AI214" s="41">
        <f t="shared" ref="AI214:AI220" si="272">X214</f>
        <v>1909</v>
      </c>
      <c r="AJ214" s="41">
        <f t="shared" ref="AJ214:AJ220" si="273">AB214</f>
        <v>842</v>
      </c>
      <c r="AK214" s="41">
        <f>'[3]Tab K Summary'!$AF133</f>
        <v>0</v>
      </c>
      <c r="AL214" s="41">
        <f>'[3]Tab K Summary'!$AH133</f>
        <v>0</v>
      </c>
      <c r="AM214" s="41">
        <f>'[3]Tab K Summary'!$AJ133</f>
        <v>0</v>
      </c>
      <c r="AN214" s="41">
        <f>'[3]Tab K Summary'!$AL133</f>
        <v>0</v>
      </c>
      <c r="AO214" s="41">
        <f>'[3]Tab K Summary'!$AN133</f>
        <v>0</v>
      </c>
      <c r="AP214" s="41">
        <f>'[3]Tab K Summary'!$AP133</f>
        <v>0</v>
      </c>
      <c r="AQ214" s="41">
        <f>'[3]Tab K Summary'!$AR133</f>
        <v>0</v>
      </c>
      <c r="AR214" s="2">
        <f t="shared" ref="AR214:BA215" si="274">SUM(V203:V214)</f>
        <v>5943</v>
      </c>
      <c r="AS214" s="2">
        <f t="shared" si="274"/>
        <v>84085</v>
      </c>
      <c r="AT214" s="2">
        <f t="shared" si="274"/>
        <v>9120</v>
      </c>
      <c r="AU214" s="2">
        <f t="shared" si="274"/>
        <v>112080</v>
      </c>
      <c r="AV214" s="2">
        <f t="shared" si="274"/>
        <v>4403</v>
      </c>
      <c r="AW214" s="2">
        <f t="shared" si="274"/>
        <v>1642</v>
      </c>
      <c r="AX214" s="2">
        <f t="shared" si="274"/>
        <v>4809</v>
      </c>
      <c r="AY214" s="2">
        <f t="shared" si="274"/>
        <v>0</v>
      </c>
      <c r="AZ214" s="2">
        <f t="shared" si="274"/>
        <v>0</v>
      </c>
      <c r="BA214" s="2">
        <f t="shared" si="274"/>
        <v>0</v>
      </c>
      <c r="BB214" s="2">
        <f t="shared" ref="BB214:BK215" si="275">SUM(AF203:AF214)</f>
        <v>5943</v>
      </c>
      <c r="BC214" s="2">
        <f t="shared" si="275"/>
        <v>0</v>
      </c>
      <c r="BD214" s="2">
        <f t="shared" si="275"/>
        <v>0</v>
      </c>
      <c r="BE214" s="2">
        <f t="shared" si="275"/>
        <v>9120</v>
      </c>
      <c r="BF214" s="2">
        <f t="shared" si="275"/>
        <v>4809</v>
      </c>
      <c r="BG214" s="2">
        <f t="shared" si="275"/>
        <v>0</v>
      </c>
      <c r="BH214" s="2">
        <f t="shared" si="275"/>
        <v>0</v>
      </c>
      <c r="BI214" s="2">
        <f t="shared" si="275"/>
        <v>0</v>
      </c>
      <c r="BJ214" s="2">
        <f t="shared" si="275"/>
        <v>0</v>
      </c>
      <c r="BK214" s="2">
        <f t="shared" si="275"/>
        <v>0</v>
      </c>
      <c r="BL214" s="2">
        <f t="shared" ref="BL214:BM216" si="276">SUM(AP203:AP214)</f>
        <v>0</v>
      </c>
      <c r="BM214" s="2">
        <f t="shared" si="276"/>
        <v>0</v>
      </c>
      <c r="BN214">
        <f ca="1">SUM(OFFSET($B214,-($B214-1),MATCH(BN$6,$7:$7,)-1,1,1):OFFSET($B214,0,MATCH(BN$6,$7:$7,)-1,1,1))</f>
        <v>83975</v>
      </c>
      <c r="BO214">
        <f ca="1">SUM(OFFSET($B214,-($B214-1),MATCH(BO$6,$7:$7,)-1,1,1):OFFSET($B214,0,MATCH(BO$6,$7:$7,)-1,1,1))</f>
        <v>9120</v>
      </c>
      <c r="BP214">
        <f ca="1">SUM(OFFSET($B214,-($B214-1),MATCH(BP$6,$7:$7,)-1,1,1):OFFSET($B214,0,MATCH(BP$6,$7:$7,)-1,1,1))</f>
        <v>112024</v>
      </c>
      <c r="BQ214">
        <f ca="1">SUM(OFFSET($B214,-($B214-1),MATCH(BQ$6,$7:$7,)-1,1,1):OFFSET($B214,0,MATCH(BQ$6,$7:$7,)-1,1,1))</f>
        <v>4394</v>
      </c>
      <c r="BR214">
        <f ca="1">SUM(OFFSET($B214,-($B214-1),MATCH(BR$6,$7:$7,)-1,1,1):OFFSET($B214,0,MATCH(BR$6,$7:$7,)-1,1,1))</f>
        <v>1642</v>
      </c>
      <c r="BS214">
        <f ca="1">SUM(OFFSET($B214,-($B214-1),MATCH(BS$6,$7:$7,)-1,1,1):OFFSET($B214,0,MATCH(BS$6,$7:$7,)-1,1,1))</f>
        <v>4809</v>
      </c>
      <c r="BT214">
        <f ca="1">SUM(OFFSET($B214,-($B214-1),MATCH(BT$6,$7:$7,)-1,1,1):OFFSET($B214,0,MATCH(BT$6,$7:$7,)-1,1,1))</f>
        <v>0</v>
      </c>
      <c r="BU214">
        <f ca="1">SUM(OFFSET($B214,-($B214-1),MATCH(BU$6,$7:$7,)-1,1,1):OFFSET($B214,0,MATCH(BU$6,$7:$7,)-1,1,1))</f>
        <v>0</v>
      </c>
      <c r="BV214">
        <f ca="1">SUM(OFFSET($B214,-($B214-1),MATCH(BV$6,$7:$7,)-1,1,1):OFFSET($B214,0,MATCH(BV$6,$7:$7,)-1,1,1))</f>
        <v>0</v>
      </c>
      <c r="BW214">
        <f ca="1">SUM(OFFSET($B214,-($B214-1),MATCH(BW$6,$7:$7,)-1,1,1):OFFSET($B214,0,MATCH(BW$6,$7:$7,)-1,1,1))</f>
        <v>5943</v>
      </c>
      <c r="BX214">
        <f ca="1">SUM(OFFSET($B214,-($B214-1),MATCH(BX$6,$7:$7,)-1,1,1):OFFSET($B214,0,MATCH(BX$6,$7:$7,)-1,1,1))</f>
        <v>0</v>
      </c>
      <c r="BY214">
        <f ca="1">SUM(OFFSET($B214,-($B214-1),MATCH(BY$6,$7:$7,)-1,1,1):OFFSET($B214,0,MATCH(BY$6,$7:$7,)-1,1,1))</f>
        <v>0</v>
      </c>
      <c r="BZ214">
        <f ca="1">SUM(OFFSET($B214,-($B214-1),MATCH(BZ$6,$7:$7,)-1,1,1):OFFSET($B214,0,MATCH(BZ$6,$7:$7,)-1,1,1))</f>
        <v>9120</v>
      </c>
      <c r="CA214">
        <f ca="1">SUM(OFFSET($B214,-($B214-1),MATCH(CA$6,$7:$7,)-1,1,1):OFFSET($B214,0,MATCH(CA$6,$7:$7,)-1,1,1))</f>
        <v>4809</v>
      </c>
      <c r="CB214">
        <f ca="1">SUM(OFFSET($B214,-($B214-1),MATCH(CB$6,$7:$7,)-1,1,1):OFFSET($B214,0,MATCH(CB$6,$7:$7,)-1,1,1))</f>
        <v>0</v>
      </c>
      <c r="CC214">
        <f ca="1">SUM(OFFSET($B214,-($B214-1),MATCH(CC$6,$7:$7,)-1,1,1):OFFSET($B214,0,MATCH(CC$6,$7:$7,)-1,1,1))</f>
        <v>0</v>
      </c>
      <c r="CD214">
        <f ca="1">SUM(OFFSET($B214,-($B214-1),MATCH(CD$6,$7:$7,)-1,1,1):OFFSET($B214,0,MATCH(CD$6,$7:$7,)-1,1,1))</f>
        <v>0</v>
      </c>
      <c r="CE214">
        <f ca="1">SUM(OFFSET($B214,-($B214-1),MATCH(CE$6,$7:$7,)-1,1,1):OFFSET($B214,0,MATCH(CE$6,$7:$7,)-1,1,1))</f>
        <v>0</v>
      </c>
      <c r="CF214">
        <f ca="1">SUM(OFFSET($B214,-($B214-1),MATCH(CF$6,$7:$7,)-1,1,1):OFFSET($B214,0,MATCH(CF$6,$7:$7,)-1,1,1))</f>
        <v>0</v>
      </c>
      <c r="CG214">
        <f ca="1">SUM(OFFSET($B214,-($B214-1),MATCH(CG$6,$7:$7,)-1,1,1):OFFSET($B214,0,MATCH(CG$6,$7:$7,)-1,1,1))</f>
        <v>0</v>
      </c>
      <c r="CH214">
        <f ca="1">SUM(OFFSET($B214,-($B214-1),MATCH(CH$6,$7:$7,)-1,1,1):OFFSET($B214,0,MATCH(CH$6,$7:$7,)-1,1,1))</f>
        <v>0</v>
      </c>
      <c r="CI214">
        <f ca="1">SUM(OFFSET($B214,-($B214-1),MATCH(CI$6,$7:$7,)-1,1,1):OFFSET($B214,0,MATCH(CI$6,$7:$7,)-1,1,1))</f>
        <v>21767</v>
      </c>
      <c r="CJ214" s="41">
        <f>'[3]Tab L Summary'!$B133</f>
        <v>1138</v>
      </c>
      <c r="CK214">
        <f>'[3]Tab L Summary'!$D133</f>
        <v>3137</v>
      </c>
      <c r="CL214" s="41">
        <f>'[3]Tab L Summary'!$F133</f>
        <v>6921</v>
      </c>
      <c r="CM214">
        <f>'[3]Tab L Summary'!$H133</f>
        <v>0</v>
      </c>
      <c r="CN214" s="41">
        <f>'[3]Tab L Summary'!$J133</f>
        <v>1789</v>
      </c>
      <c r="CO214" s="134">
        <f t="shared" ref="CO214:CS215" si="277">SUM(CJ203:CJ214)</f>
        <v>14200</v>
      </c>
      <c r="CP214" s="2">
        <f t="shared" si="277"/>
        <v>18043</v>
      </c>
      <c r="CQ214" s="2">
        <f t="shared" si="277"/>
        <v>62745</v>
      </c>
      <c r="CR214" s="2">
        <f t="shared" si="277"/>
        <v>0</v>
      </c>
      <c r="CS214" s="2">
        <f t="shared" si="277"/>
        <v>11049</v>
      </c>
      <c r="CT214">
        <f ca="1">SUM(OFFSET($B214,-($B214-1),MATCH(CT$6,$7:$7,)-1,1,1):OFFSET($B214,0,MATCH(CT$6,$7:$7,)-1,1,1))</f>
        <v>18043</v>
      </c>
      <c r="CU214">
        <f ca="1">SUM(OFFSET($B214,-($B214-1),MATCH(CU$6,$7:$7,)-1,1,1):OFFSET($B214,0,MATCH(CU$6,$7:$7,)-1,1,1))</f>
        <v>62649</v>
      </c>
      <c r="CV214">
        <f ca="1">SUM(OFFSET($B214,-($B214-1),MATCH(CV$6,$7:$7,)-1,1,1):OFFSET($B214,0,MATCH(CV$6,$7:$7,)-1,1,1))</f>
        <v>0</v>
      </c>
      <c r="CW214">
        <f ca="1">SUM(OFFSET($B214,-($B214-1),MATCH(CW$6,$7:$7,)-1,1,1):OFFSET($B214,0,MATCH(CW$6,$7:$7,)-1,1,1))</f>
        <v>11038</v>
      </c>
      <c r="CX214">
        <f ca="1">SUM(OFFSET($B214,-($B214-1),MATCH(CX$6,$7:$7,)-1,1,1):OFFSET($B214,0,MATCH(CX$6,$7:$7,)-1,1,1))</f>
        <v>70255</v>
      </c>
    </row>
    <row r="215" spans="2:102">
      <c r="B215" s="38">
        <v>11</v>
      </c>
      <c r="C215" s="37">
        <v>44958</v>
      </c>
      <c r="D215" s="153">
        <f>'[3]Data Summary'!$E90</f>
        <v>56921</v>
      </c>
      <c r="E215" s="154">
        <f>'[3]Data Summary'!$I90</f>
        <v>364</v>
      </c>
      <c r="F215" s="154">
        <f>'[3]Data Summary'!$M90</f>
        <v>62084</v>
      </c>
      <c r="G215" s="155">
        <f t="shared" si="269"/>
        <v>501274</v>
      </c>
      <c r="H215" s="155">
        <f t="shared" si="269"/>
        <v>3451</v>
      </c>
      <c r="I215" s="155">
        <f t="shared" si="269"/>
        <v>591062</v>
      </c>
      <c r="J215" s="155">
        <f ca="1">SUM(OFFSET($B215,-($B215-1),MATCH(J$6,$7:$7,)-1,1,1):OFFSET($B215,0,MATCH(J$6,$7:$7,)-1,1,1))</f>
        <v>3450</v>
      </c>
      <c r="K215" s="155">
        <f ca="1">SUM(OFFSET($B215,-($B215-1),MATCH(K$6,$7:$7,)-1,1,1):OFFSET($B215,0,MATCH(K$6,$7:$7,)-1,1,1))</f>
        <v>590848</v>
      </c>
      <c r="L215" s="155">
        <f ca="1">SUM(OFFSET($B215,-($B215-1),MATCH(L$6,$7:$7,)-1,1,1):OFFSET($B215,0,MATCH(L$6,$7:$7,)-1,1,1))</f>
        <v>2620945</v>
      </c>
      <c r="M215" s="31">
        <f>'[3]Data Summary'!$C90</f>
        <v>367111</v>
      </c>
      <c r="N215" s="41">
        <f>'[3]Data Summary'!$G90</f>
        <v>5860</v>
      </c>
      <c r="O215" s="41">
        <f>'[3]Data Summary'!$K90</f>
        <v>456117</v>
      </c>
      <c r="P215">
        <f t="shared" si="270"/>
        <v>4450176</v>
      </c>
      <c r="Q215">
        <f t="shared" si="270"/>
        <v>66016</v>
      </c>
      <c r="R215">
        <f t="shared" si="270"/>
        <v>5558584</v>
      </c>
      <c r="S215">
        <f ca="1">SUM(OFFSET($B215,-($B215-1),MATCH(S$6,$7:$7,)-1,1,1):OFFSET($B215,0,MATCH(S$6,$7:$7,)-1,1,1))</f>
        <v>61473</v>
      </c>
      <c r="T215">
        <f ca="1">SUM(OFFSET($B215,-($B215-1),MATCH(T$6,$7:$7,)-1,1,1):OFFSET($B215,0,MATCH(T$6,$7:$7,)-1,1,1))</f>
        <v>5186840</v>
      </c>
      <c r="U215">
        <f ca="1">SUM(OFFSET($B215,-($B215-1),MATCH(U$6,$7:$7,)-1,1,1):OFFSET($B215,0,MATCH(U$6,$7:$7,)-1,1,1))</f>
        <v>41979040</v>
      </c>
      <c r="V215" s="31">
        <f>'[3]Tab K Summary'!$B134</f>
        <v>1269</v>
      </c>
      <c r="W215" s="41">
        <f>'[3]Tab K Summary'!$D134</f>
        <v>8933</v>
      </c>
      <c r="X215" s="41">
        <f>'[3]Tab K Summary'!$F134</f>
        <v>2264</v>
      </c>
      <c r="Y215" s="41">
        <f>'[3]Tab K Summary'!$H134</f>
        <v>12717</v>
      </c>
      <c r="Z215" s="41">
        <f>'[3]Tab K Summary'!$J134</f>
        <v>2880</v>
      </c>
      <c r="AA215" s="41">
        <f>'[3]Tab K Summary'!$L134</f>
        <v>308</v>
      </c>
      <c r="AB215" s="41">
        <f>'[3]Tab K Summary'!$N134</f>
        <v>1081</v>
      </c>
      <c r="AC215" s="41">
        <f>'[3]Tab K Summary'!$P134</f>
        <v>0</v>
      </c>
      <c r="AD215" s="41">
        <f>'[3]Tab K Summary'!$R134</f>
        <v>0</v>
      </c>
      <c r="AE215" s="41">
        <f>'[3]Tab K Summary'!$T134</f>
        <v>0</v>
      </c>
      <c r="AF215" s="41">
        <f t="shared" si="271"/>
        <v>1269</v>
      </c>
      <c r="AG215" s="41">
        <f>'[3]Tab K Summary'!$X134</f>
        <v>0</v>
      </c>
      <c r="AH215" s="41">
        <f>'[3]Tab K Summary'!$Z134</f>
        <v>0</v>
      </c>
      <c r="AI215" s="41">
        <f t="shared" si="272"/>
        <v>2264</v>
      </c>
      <c r="AJ215" s="41">
        <f t="shared" si="273"/>
        <v>1081</v>
      </c>
      <c r="AK215" s="41">
        <f>'[3]Tab K Summary'!$AF134</f>
        <v>0</v>
      </c>
      <c r="AL215" s="41">
        <f>'[3]Tab K Summary'!$AH134</f>
        <v>0</v>
      </c>
      <c r="AM215" s="41">
        <f>'[3]Tab K Summary'!$AJ134</f>
        <v>0</v>
      </c>
      <c r="AN215" s="41">
        <f>'[3]Tab K Summary'!$AL134</f>
        <v>0</v>
      </c>
      <c r="AO215" s="41">
        <f>'[3]Tab K Summary'!$AN134</f>
        <v>0</v>
      </c>
      <c r="AP215" s="41">
        <f>'[3]Tab K Summary'!$AP134</f>
        <v>0</v>
      </c>
      <c r="AQ215" s="41">
        <f>'[3]Tab K Summary'!$AR134</f>
        <v>0</v>
      </c>
      <c r="AR215" s="2">
        <f t="shared" si="274"/>
        <v>7212</v>
      </c>
      <c r="AS215" s="2">
        <f t="shared" si="274"/>
        <v>93018</v>
      </c>
      <c r="AT215" s="2">
        <f t="shared" si="274"/>
        <v>11384</v>
      </c>
      <c r="AU215" s="2">
        <f t="shared" si="274"/>
        <v>124797</v>
      </c>
      <c r="AV215" s="2">
        <f t="shared" si="274"/>
        <v>7283</v>
      </c>
      <c r="AW215" s="2">
        <f t="shared" si="274"/>
        <v>1950</v>
      </c>
      <c r="AX215" s="2">
        <f t="shared" si="274"/>
        <v>5890</v>
      </c>
      <c r="AY215" s="2">
        <f t="shared" si="274"/>
        <v>0</v>
      </c>
      <c r="AZ215" s="2">
        <f t="shared" si="274"/>
        <v>0</v>
      </c>
      <c r="BA215" s="2">
        <f t="shared" si="274"/>
        <v>0</v>
      </c>
      <c r="BB215" s="2">
        <f t="shared" si="275"/>
        <v>7212</v>
      </c>
      <c r="BC215" s="2">
        <f t="shared" si="275"/>
        <v>0</v>
      </c>
      <c r="BD215" s="2">
        <f t="shared" si="275"/>
        <v>0</v>
      </c>
      <c r="BE215" s="2">
        <f t="shared" si="275"/>
        <v>11384</v>
      </c>
      <c r="BF215" s="2">
        <f t="shared" si="275"/>
        <v>5890</v>
      </c>
      <c r="BG215" s="2">
        <f t="shared" si="275"/>
        <v>0</v>
      </c>
      <c r="BH215" s="2">
        <f t="shared" si="275"/>
        <v>0</v>
      </c>
      <c r="BI215" s="2">
        <f t="shared" si="275"/>
        <v>0</v>
      </c>
      <c r="BJ215" s="2">
        <f t="shared" si="275"/>
        <v>0</v>
      </c>
      <c r="BK215" s="2">
        <f t="shared" si="275"/>
        <v>0</v>
      </c>
      <c r="BL215" s="2">
        <f t="shared" si="276"/>
        <v>0</v>
      </c>
      <c r="BM215" s="2">
        <f t="shared" si="276"/>
        <v>0</v>
      </c>
      <c r="BN215">
        <f ca="1">SUM(OFFSET($B215,-($B215-1),MATCH(BN$6,$7:$7,)-1,1,1):OFFSET($B215,0,MATCH(BN$6,$7:$7,)-1,1,1))</f>
        <v>92908</v>
      </c>
      <c r="BO215">
        <f ca="1">SUM(OFFSET($B215,-($B215-1),MATCH(BO$6,$7:$7,)-1,1,1):OFFSET($B215,0,MATCH(BO$6,$7:$7,)-1,1,1))</f>
        <v>11384</v>
      </c>
      <c r="BP215">
        <f ca="1">SUM(OFFSET($B215,-($B215-1),MATCH(BP$6,$7:$7,)-1,1,1):OFFSET($B215,0,MATCH(BP$6,$7:$7,)-1,1,1))</f>
        <v>124741</v>
      </c>
      <c r="BQ215">
        <f ca="1">SUM(OFFSET($B215,-($B215-1),MATCH(BQ$6,$7:$7,)-1,1,1):OFFSET($B215,0,MATCH(BQ$6,$7:$7,)-1,1,1))</f>
        <v>7274</v>
      </c>
      <c r="BR215">
        <f ca="1">SUM(OFFSET($B215,-($B215-1),MATCH(BR$6,$7:$7,)-1,1,1):OFFSET($B215,0,MATCH(BR$6,$7:$7,)-1,1,1))</f>
        <v>1950</v>
      </c>
      <c r="BS215">
        <f ca="1">SUM(OFFSET($B215,-($B215-1),MATCH(BS$6,$7:$7,)-1,1,1):OFFSET($B215,0,MATCH(BS$6,$7:$7,)-1,1,1))</f>
        <v>5890</v>
      </c>
      <c r="BT215">
        <f ca="1">SUM(OFFSET($B215,-($B215-1),MATCH(BT$6,$7:$7,)-1,1,1):OFFSET($B215,0,MATCH(BT$6,$7:$7,)-1,1,1))</f>
        <v>0</v>
      </c>
      <c r="BU215">
        <f ca="1">SUM(OFFSET($B215,-($B215-1),MATCH(BU$6,$7:$7,)-1,1,1):OFFSET($B215,0,MATCH(BU$6,$7:$7,)-1,1,1))</f>
        <v>0</v>
      </c>
      <c r="BV215">
        <f ca="1">SUM(OFFSET($B215,-($B215-1),MATCH(BV$6,$7:$7,)-1,1,1):OFFSET($B215,0,MATCH(BV$6,$7:$7,)-1,1,1))</f>
        <v>0</v>
      </c>
      <c r="BW215">
        <f ca="1">SUM(OFFSET($B215,-($B215-1),MATCH(BW$6,$7:$7,)-1,1,1):OFFSET($B215,0,MATCH(BW$6,$7:$7,)-1,1,1))</f>
        <v>7212</v>
      </c>
      <c r="BX215">
        <f ca="1">SUM(OFFSET($B215,-($B215-1),MATCH(BX$6,$7:$7,)-1,1,1):OFFSET($B215,0,MATCH(BX$6,$7:$7,)-1,1,1))</f>
        <v>0</v>
      </c>
      <c r="BY215">
        <f ca="1">SUM(OFFSET($B215,-($B215-1),MATCH(BY$6,$7:$7,)-1,1,1):OFFSET($B215,0,MATCH(BY$6,$7:$7,)-1,1,1))</f>
        <v>0</v>
      </c>
      <c r="BZ215">
        <f ca="1">SUM(OFFSET($B215,-($B215-1),MATCH(BZ$6,$7:$7,)-1,1,1):OFFSET($B215,0,MATCH(BZ$6,$7:$7,)-1,1,1))</f>
        <v>11384</v>
      </c>
      <c r="CA215">
        <f ca="1">SUM(OFFSET($B215,-($B215-1),MATCH(CA$6,$7:$7,)-1,1,1):OFFSET($B215,0,MATCH(CA$6,$7:$7,)-1,1,1))</f>
        <v>5890</v>
      </c>
      <c r="CB215">
        <f ca="1">SUM(OFFSET($B215,-($B215-1),MATCH(CB$6,$7:$7,)-1,1,1):OFFSET($B215,0,MATCH(CB$6,$7:$7,)-1,1,1))</f>
        <v>0</v>
      </c>
      <c r="CC215">
        <f ca="1">SUM(OFFSET($B215,-($B215-1),MATCH(CC$6,$7:$7,)-1,1,1):OFFSET($B215,0,MATCH(CC$6,$7:$7,)-1,1,1))</f>
        <v>0</v>
      </c>
      <c r="CD215">
        <f ca="1">SUM(OFFSET($B215,-($B215-1),MATCH(CD$6,$7:$7,)-1,1,1):OFFSET($B215,0,MATCH(CD$6,$7:$7,)-1,1,1))</f>
        <v>0</v>
      </c>
      <c r="CE215">
        <f ca="1">SUM(OFFSET($B215,-($B215-1),MATCH(CE$6,$7:$7,)-1,1,1):OFFSET($B215,0,MATCH(CE$6,$7:$7,)-1,1,1))</f>
        <v>0</v>
      </c>
      <c r="CF215">
        <f ca="1">SUM(OFFSET($B215,-($B215-1),MATCH(CF$6,$7:$7,)-1,1,1):OFFSET($B215,0,MATCH(CF$6,$7:$7,)-1,1,1))</f>
        <v>0</v>
      </c>
      <c r="CG215">
        <f ca="1">SUM(OFFSET($B215,-($B215-1),MATCH(CG$6,$7:$7,)-1,1,1):OFFSET($B215,0,MATCH(CG$6,$7:$7,)-1,1,1))</f>
        <v>0</v>
      </c>
      <c r="CH215">
        <f ca="1">SUM(OFFSET($B215,-($B215-1),MATCH(CH$6,$7:$7,)-1,1,1):OFFSET($B215,0,MATCH(CH$6,$7:$7,)-1,1,1))</f>
        <v>0</v>
      </c>
      <c r="CI215">
        <f ca="1">SUM(OFFSET($B215,-($B215-1),MATCH(CI$6,$7:$7,)-1,1,1):OFFSET($B215,0,MATCH(CI$6,$7:$7,)-1,1,1))</f>
        <v>28979</v>
      </c>
      <c r="CJ215" s="41">
        <f>'[3]Tab L Summary'!$B134</f>
        <v>1630</v>
      </c>
      <c r="CK215">
        <f>'[3]Tab L Summary'!$D134</f>
        <v>3761</v>
      </c>
      <c r="CL215" s="41">
        <f>'[3]Tab L Summary'!$F134</f>
        <v>6919</v>
      </c>
      <c r="CM215">
        <f>'[3]Tab L Summary'!$H134</f>
        <v>0</v>
      </c>
      <c r="CN215" s="41">
        <f>'[3]Tab L Summary'!$J134</f>
        <v>3764</v>
      </c>
      <c r="CO215" s="134">
        <f t="shared" si="277"/>
        <v>15830</v>
      </c>
      <c r="CP215" s="2">
        <f t="shared" si="277"/>
        <v>21804</v>
      </c>
      <c r="CQ215" s="2">
        <f t="shared" si="277"/>
        <v>69664</v>
      </c>
      <c r="CR215" s="2">
        <f t="shared" si="277"/>
        <v>0</v>
      </c>
      <c r="CS215" s="2">
        <f t="shared" si="277"/>
        <v>14813</v>
      </c>
      <c r="CT215">
        <f ca="1">SUM(OFFSET($B215,-($B215-1),MATCH(CT$6,$7:$7,)-1,1,1):OFFSET($B215,0,MATCH(CT$6,$7:$7,)-1,1,1))</f>
        <v>21804</v>
      </c>
      <c r="CU215">
        <f ca="1">SUM(OFFSET($B215,-($B215-1),MATCH(CU$6,$7:$7,)-1,1,1):OFFSET($B215,0,MATCH(CU$6,$7:$7,)-1,1,1))</f>
        <v>69568</v>
      </c>
      <c r="CV215">
        <f ca="1">SUM(OFFSET($B215,-($B215-1),MATCH(CV$6,$7:$7,)-1,1,1):OFFSET($B215,0,MATCH(CV$6,$7:$7,)-1,1,1))</f>
        <v>0</v>
      </c>
      <c r="CW215">
        <f ca="1">SUM(OFFSET($B215,-($B215-1),MATCH(CW$6,$7:$7,)-1,1,1):OFFSET($B215,0,MATCH(CW$6,$7:$7,)-1,1,1))</f>
        <v>14802</v>
      </c>
      <c r="CX215">
        <f ca="1">SUM(OFFSET($B215,-($B215-1),MATCH(CX$6,$7:$7,)-1,1,1):OFFSET($B215,0,MATCH(CX$6,$7:$7,)-1,1,1))</f>
        <v>86085</v>
      </c>
    </row>
    <row r="216" spans="2:102">
      <c r="B216" s="38">
        <v>12</v>
      </c>
      <c r="C216" s="37">
        <v>44986</v>
      </c>
      <c r="D216" s="153">
        <f>'[3]Data Summary'!$E91</f>
        <v>61354</v>
      </c>
      <c r="E216" s="154">
        <f>'[3]Data Summary'!$I91</f>
        <v>398</v>
      </c>
      <c r="F216" s="154">
        <f>'[3]Data Summary'!$M91</f>
        <v>68313</v>
      </c>
      <c r="G216" s="155">
        <f t="shared" ref="G216:I217" si="278">SUM(D205:D216)</f>
        <v>562454</v>
      </c>
      <c r="H216" s="155">
        <f t="shared" si="278"/>
        <v>3848</v>
      </c>
      <c r="I216" s="155">
        <f t="shared" si="278"/>
        <v>659161</v>
      </c>
      <c r="J216" s="155">
        <f ca="1">SUM(OFFSET($B216,-($B216-1),MATCH(J$6,$7:$7,)-1,1,1):OFFSET($B216,0,MATCH(J$6,$7:$7,)-1,1,1))</f>
        <v>3848</v>
      </c>
      <c r="K216" s="155">
        <f ca="1">SUM(OFFSET($B216,-($B216-1),MATCH(K$6,$7:$7,)-1,1,1):OFFSET($B216,0,MATCH(K$6,$7:$7,)-1,1,1))</f>
        <v>659161</v>
      </c>
      <c r="L216" s="155">
        <f ca="1">SUM(OFFSET($B216,-($B216-1),MATCH(L$6,$7:$7,)-1,1,1):OFFSET($B216,0,MATCH(L$6,$7:$7,)-1,1,1))</f>
        <v>3183399</v>
      </c>
      <c r="M216" s="31">
        <f>'[3]Data Summary'!$C91</f>
        <v>441919</v>
      </c>
      <c r="N216" s="41">
        <f>'[3]Data Summary'!$G91</f>
        <v>5785</v>
      </c>
      <c r="O216" s="41">
        <f>'[3]Data Summary'!$K91</f>
        <v>519977</v>
      </c>
      <c r="P216">
        <f t="shared" ref="P216:R217" si="279">SUM(M205:M216)</f>
        <v>4696913</v>
      </c>
      <c r="Q216">
        <f t="shared" si="279"/>
        <v>67258</v>
      </c>
      <c r="R216">
        <f t="shared" si="279"/>
        <v>5706817</v>
      </c>
      <c r="S216">
        <f ca="1">SUM(OFFSET($B216,-($B216-1),MATCH(S$6,$7:$7,)-1,1,1):OFFSET($B216,0,MATCH(S$6,$7:$7,)-1,1,1))</f>
        <v>67258</v>
      </c>
      <c r="T216">
        <f ca="1">SUM(OFFSET($B216,-($B216-1),MATCH(T$6,$7:$7,)-1,1,1):OFFSET($B216,0,MATCH(T$6,$7:$7,)-1,1,1))</f>
        <v>5706817</v>
      </c>
      <c r="U216">
        <f ca="1">SUM(OFFSET($B216,-($B216-1),MATCH(U$6,$7:$7,)-1,1,1):OFFSET($B216,0,MATCH(U$6,$7:$7,)-1,1,1))</f>
        <v>46675953</v>
      </c>
      <c r="V216" s="31">
        <f>'[3]Tab K Summary'!$B135</f>
        <v>1501</v>
      </c>
      <c r="W216" s="41">
        <f>'[3]Tab K Summary'!$D135</f>
        <v>10654</v>
      </c>
      <c r="X216" s="41">
        <f>'[3]Tab K Summary'!$F135</f>
        <v>1675</v>
      </c>
      <c r="Y216" s="41">
        <f>'[3]Tab K Summary'!$H135</f>
        <v>13180</v>
      </c>
      <c r="Z216" s="41">
        <f>'[3]Tab K Summary'!$J135</f>
        <v>580</v>
      </c>
      <c r="AA216" s="41">
        <f>'[3]Tab K Summary'!$L135</f>
        <v>327</v>
      </c>
      <c r="AB216" s="41">
        <f>'[3]Tab K Summary'!$N135</f>
        <v>1048</v>
      </c>
      <c r="AC216" s="41">
        <f>'[3]Tab K Summary'!$P135</f>
        <v>0</v>
      </c>
      <c r="AD216" s="41">
        <f>'[3]Tab K Summary'!$R135</f>
        <v>0</v>
      </c>
      <c r="AE216" s="41">
        <f>'[3]Tab K Summary'!$T135</f>
        <v>0</v>
      </c>
      <c r="AF216" s="41">
        <f t="shared" si="271"/>
        <v>1501</v>
      </c>
      <c r="AG216" s="41">
        <f>'[3]Tab K Summary'!$X135</f>
        <v>0</v>
      </c>
      <c r="AH216" s="41">
        <f>'[3]Tab K Summary'!$Z135</f>
        <v>0</v>
      </c>
      <c r="AI216" s="41">
        <f t="shared" si="272"/>
        <v>1675</v>
      </c>
      <c r="AJ216" s="41">
        <f t="shared" si="273"/>
        <v>1048</v>
      </c>
      <c r="AK216" s="41">
        <f>'[3]Tab K Summary'!$AF135</f>
        <v>0</v>
      </c>
      <c r="AL216" s="41">
        <f>'[3]Tab K Summary'!$AH135</f>
        <v>0</v>
      </c>
      <c r="AM216" s="41">
        <f>'[3]Tab K Summary'!$AJ135</f>
        <v>0</v>
      </c>
      <c r="AN216" s="41">
        <f>'[3]Tab K Summary'!$AL135</f>
        <v>0</v>
      </c>
      <c r="AO216" s="41">
        <f>'[3]Tab K Summary'!$AN135</f>
        <v>0</v>
      </c>
      <c r="AP216" s="41">
        <f>'[3]Tab K Summary'!$AP135</f>
        <v>0</v>
      </c>
      <c r="AQ216" s="41">
        <f>'[3]Tab K Summary'!$AR135</f>
        <v>0</v>
      </c>
      <c r="AR216" s="2">
        <f t="shared" ref="AR216:BK216" si="280">SUM(V205:V216)</f>
        <v>8713</v>
      </c>
      <c r="AS216" s="2">
        <f t="shared" si="280"/>
        <v>103562</v>
      </c>
      <c r="AT216" s="2">
        <f t="shared" si="280"/>
        <v>13059</v>
      </c>
      <c r="AU216" s="2">
        <f t="shared" si="280"/>
        <v>137921</v>
      </c>
      <c r="AV216" s="2">
        <f t="shared" si="280"/>
        <v>7854</v>
      </c>
      <c r="AW216" s="2">
        <f t="shared" si="280"/>
        <v>2277</v>
      </c>
      <c r="AX216" s="2">
        <f t="shared" si="280"/>
        <v>6938</v>
      </c>
      <c r="AY216" s="2">
        <f t="shared" si="280"/>
        <v>0</v>
      </c>
      <c r="AZ216" s="2">
        <f t="shared" si="280"/>
        <v>0</v>
      </c>
      <c r="BA216" s="2">
        <f t="shared" si="280"/>
        <v>0</v>
      </c>
      <c r="BB216" s="2">
        <f t="shared" si="280"/>
        <v>8713</v>
      </c>
      <c r="BC216" s="2">
        <f t="shared" si="280"/>
        <v>0</v>
      </c>
      <c r="BD216" s="2">
        <f t="shared" si="280"/>
        <v>0</v>
      </c>
      <c r="BE216" s="2">
        <f t="shared" si="280"/>
        <v>13059</v>
      </c>
      <c r="BF216" s="2">
        <f t="shared" si="280"/>
        <v>6938</v>
      </c>
      <c r="BG216" s="2">
        <f t="shared" si="280"/>
        <v>0</v>
      </c>
      <c r="BH216" s="2">
        <f t="shared" si="280"/>
        <v>0</v>
      </c>
      <c r="BI216" s="2">
        <f t="shared" si="280"/>
        <v>0</v>
      </c>
      <c r="BJ216" s="2">
        <f t="shared" si="280"/>
        <v>0</v>
      </c>
      <c r="BK216" s="2">
        <f t="shared" si="280"/>
        <v>0</v>
      </c>
      <c r="BL216" s="2">
        <f t="shared" si="276"/>
        <v>0</v>
      </c>
      <c r="BM216" s="2">
        <f t="shared" si="276"/>
        <v>0</v>
      </c>
      <c r="BN216">
        <f ca="1">SUM(OFFSET($B216,-($B216-1),MATCH(BN$6,$7:$7,)-1,1,1):OFFSET($B216,0,MATCH(BN$6,$7:$7,)-1,1,1))</f>
        <v>103562</v>
      </c>
      <c r="BO216">
        <f ca="1">SUM(OFFSET($B216,-($B216-1),MATCH(BO$6,$7:$7,)-1,1,1):OFFSET($B216,0,MATCH(BO$6,$7:$7,)-1,1,1))</f>
        <v>13059</v>
      </c>
      <c r="BP216">
        <f ca="1">SUM(OFFSET($B216,-($B216-1),MATCH(BP$6,$7:$7,)-1,1,1):OFFSET($B216,0,MATCH(BP$6,$7:$7,)-1,1,1))</f>
        <v>137921</v>
      </c>
      <c r="BQ216">
        <f ca="1">SUM(OFFSET($B216,-($B216-1),MATCH(BQ$6,$7:$7,)-1,1,1):OFFSET($B216,0,MATCH(BQ$6,$7:$7,)-1,1,1))</f>
        <v>7854</v>
      </c>
      <c r="BR216">
        <f ca="1">SUM(OFFSET($B216,-($B216-1),MATCH(BR$6,$7:$7,)-1,1,1):OFFSET($B216,0,MATCH(BR$6,$7:$7,)-1,1,1))</f>
        <v>2277</v>
      </c>
      <c r="BS216">
        <f ca="1">SUM(OFFSET($B216,-($B216-1),MATCH(BS$6,$7:$7,)-1,1,1):OFFSET($B216,0,MATCH(BS$6,$7:$7,)-1,1,1))</f>
        <v>6938</v>
      </c>
      <c r="BT216">
        <f ca="1">SUM(OFFSET($B216,-($B216-1),MATCH(BT$6,$7:$7,)-1,1,1):OFFSET($B216,0,MATCH(BT$6,$7:$7,)-1,1,1))</f>
        <v>0</v>
      </c>
      <c r="BU216">
        <f ca="1">SUM(OFFSET($B216,-($B216-1),MATCH(BU$6,$7:$7,)-1,1,1):OFFSET($B216,0,MATCH(BU$6,$7:$7,)-1,1,1))</f>
        <v>0</v>
      </c>
      <c r="BV216">
        <f ca="1">SUM(OFFSET($B216,-($B216-1),MATCH(BV$6,$7:$7,)-1,1,1):OFFSET($B216,0,MATCH(BV$6,$7:$7,)-1,1,1))</f>
        <v>0</v>
      </c>
      <c r="BW216">
        <f ca="1">SUM(OFFSET($B216,-($B216-1),MATCH(BW$6,$7:$7,)-1,1,1):OFFSET($B216,0,MATCH(BW$6,$7:$7,)-1,1,1))</f>
        <v>8713</v>
      </c>
      <c r="BX216">
        <f ca="1">SUM(OFFSET($B216,-($B216-1),MATCH(BX$6,$7:$7,)-1,1,1):OFFSET($B216,0,MATCH(BX$6,$7:$7,)-1,1,1))</f>
        <v>0</v>
      </c>
      <c r="BY216">
        <f ca="1">SUM(OFFSET($B216,-($B216-1),MATCH(BY$6,$7:$7,)-1,1,1):OFFSET($B216,0,MATCH(BY$6,$7:$7,)-1,1,1))</f>
        <v>0</v>
      </c>
      <c r="BZ216">
        <f ca="1">SUM(OFFSET($B216,-($B216-1),MATCH(BZ$6,$7:$7,)-1,1,1):OFFSET($B216,0,MATCH(BZ$6,$7:$7,)-1,1,1))</f>
        <v>13059</v>
      </c>
      <c r="CA216">
        <f ca="1">SUM(OFFSET($B216,-($B216-1),MATCH(CA$6,$7:$7,)-1,1,1):OFFSET($B216,0,MATCH(CA$6,$7:$7,)-1,1,1))</f>
        <v>6938</v>
      </c>
      <c r="CB216">
        <f ca="1">SUM(OFFSET($B216,-($B216-1),MATCH(CB$6,$7:$7,)-1,1,1):OFFSET($B216,0,MATCH(CB$6,$7:$7,)-1,1,1))</f>
        <v>0</v>
      </c>
      <c r="CC216">
        <f ca="1">SUM(OFFSET($B216,-($B216-1),MATCH(CC$6,$7:$7,)-1,1,1):OFFSET($B216,0,MATCH(CC$6,$7:$7,)-1,1,1))</f>
        <v>0</v>
      </c>
      <c r="CD216">
        <f ca="1">SUM(OFFSET($B216,-($B216-1),MATCH(CD$6,$7:$7,)-1,1,1):OFFSET($B216,0,MATCH(CD$6,$7:$7,)-1,1,1))</f>
        <v>0</v>
      </c>
      <c r="CE216">
        <f ca="1">SUM(OFFSET($B216,-($B216-1),MATCH(CE$6,$7:$7,)-1,1,1):OFFSET($B216,0,MATCH(CE$6,$7:$7,)-1,1,1))</f>
        <v>0</v>
      </c>
      <c r="CF216">
        <f ca="1">SUM(OFFSET($B216,-($B216-1),MATCH(CF$6,$7:$7,)-1,1,1):OFFSET($B216,0,MATCH(CF$6,$7:$7,)-1,1,1))</f>
        <v>0</v>
      </c>
      <c r="CG216">
        <f ca="1">SUM(OFFSET($B216,-($B216-1),MATCH(CG$6,$7:$7,)-1,1,1):OFFSET($B216,0,MATCH(CG$6,$7:$7,)-1,1,1))</f>
        <v>0</v>
      </c>
      <c r="CH216">
        <f ca="1">SUM(OFFSET($B216,-($B216-1),MATCH(CH$6,$7:$7,)-1,1,1):OFFSET($B216,0,MATCH(CH$6,$7:$7,)-1,1,1))</f>
        <v>0</v>
      </c>
      <c r="CI216">
        <f ca="1">SUM(OFFSET($B216,-($B216-1),MATCH(CI$6,$7:$7,)-1,1,1):OFFSET($B216,0,MATCH(CI$6,$7:$7,)-1,1,1))</f>
        <v>37692</v>
      </c>
      <c r="CJ216" s="41">
        <f>'[3]Tab L Summary'!$B135</f>
        <v>2478</v>
      </c>
      <c r="CK216">
        <f>'[3]Tab L Summary'!$D135</f>
        <v>3277</v>
      </c>
      <c r="CL216" s="41">
        <f>'[3]Tab L Summary'!$F135</f>
        <v>7711</v>
      </c>
      <c r="CM216">
        <f>'[3]Tab L Summary'!$H135</f>
        <v>0</v>
      </c>
      <c r="CN216" s="41">
        <f>'[3]Tab L Summary'!$J135</f>
        <v>1502</v>
      </c>
      <c r="CO216" s="134">
        <f t="shared" ref="CO216:CS217" si="281">SUM(CJ205:CJ216)</f>
        <v>18307</v>
      </c>
      <c r="CP216" s="2">
        <f t="shared" si="281"/>
        <v>25081</v>
      </c>
      <c r="CQ216" s="2">
        <f t="shared" si="281"/>
        <v>77279</v>
      </c>
      <c r="CR216" s="2">
        <f t="shared" si="281"/>
        <v>0</v>
      </c>
      <c r="CS216" s="2">
        <f t="shared" si="281"/>
        <v>16304</v>
      </c>
      <c r="CT216">
        <f ca="1">SUM(OFFSET($B216,-($B216-1),MATCH(CT$6,$7:$7,)-1,1,1):OFFSET($B216,0,MATCH(CT$6,$7:$7,)-1,1,1))</f>
        <v>25081</v>
      </c>
      <c r="CU216">
        <f ca="1">SUM(OFFSET($B216,-($B216-1),MATCH(CU$6,$7:$7,)-1,1,1):OFFSET($B216,0,MATCH(CU$6,$7:$7,)-1,1,1))</f>
        <v>77279</v>
      </c>
      <c r="CV216">
        <f ca="1">SUM(OFFSET($B216,-($B216-1),MATCH(CV$6,$7:$7,)-1,1,1):OFFSET($B216,0,MATCH(CV$6,$7:$7,)-1,1,1))</f>
        <v>0</v>
      </c>
      <c r="CW216">
        <f ca="1">SUM(OFFSET($B216,-($B216-1),MATCH(CW$6,$7:$7,)-1,1,1):OFFSET($B216,0,MATCH(CW$6,$7:$7,)-1,1,1))</f>
        <v>16304</v>
      </c>
      <c r="CX216">
        <f ca="1">SUM(OFFSET($B216,-($B216-1),MATCH(CX$6,$7:$7,)-1,1,1):OFFSET($B216,0,MATCH(CX$6,$7:$7,)-1,1,1))</f>
        <v>104392</v>
      </c>
    </row>
    <row r="217" spans="2:102">
      <c r="B217" s="38">
        <v>1</v>
      </c>
      <c r="C217" s="37">
        <v>45017</v>
      </c>
      <c r="D217" s="153">
        <f>'[3]Data Summary'!$E92</f>
        <v>59137</v>
      </c>
      <c r="E217" s="154">
        <f>'[3]Data Summary'!$I92</f>
        <v>409</v>
      </c>
      <c r="F217" s="154">
        <f>'[3]Data Summary'!$M92</f>
        <v>69869</v>
      </c>
      <c r="G217" s="155">
        <f t="shared" si="278"/>
        <v>606312</v>
      </c>
      <c r="H217" s="155">
        <f t="shared" si="278"/>
        <v>4164</v>
      </c>
      <c r="I217" s="155">
        <f t="shared" si="278"/>
        <v>711404</v>
      </c>
      <c r="J217" s="155">
        <f ca="1">SUM(OFFSET($B217,-($B217-1),MATCH(J$6,$7:$7,)-1,1,1):OFFSET($B217,0,MATCH(J$6,$7:$7,)-1,1,1))</f>
        <v>409</v>
      </c>
      <c r="K217" s="155">
        <f ca="1">SUM(OFFSET($B217,-($B217-1),MATCH(K$6,$7:$7,)-1,1,1):OFFSET($B217,0,MATCH(K$6,$7:$7,)-1,1,1))</f>
        <v>69869</v>
      </c>
      <c r="L217" s="155">
        <f ca="1">SUM(OFFSET($B217,-($B217-1),MATCH(L$6,$7:$7,)-1,1,1):OFFSET($B217,0,MATCH(L$6,$7:$7,)-1,1,1))</f>
        <v>606312</v>
      </c>
      <c r="M217" s="31">
        <f>'[3]Data Summary'!$C92</f>
        <v>377040</v>
      </c>
      <c r="N217" s="41">
        <f>'[3]Data Summary'!$G92</f>
        <v>5290</v>
      </c>
      <c r="O217" s="41">
        <f>'[3]Data Summary'!$K92</f>
        <v>463719</v>
      </c>
      <c r="P217">
        <f t="shared" si="279"/>
        <v>4761768</v>
      </c>
      <c r="Q217">
        <f t="shared" si="279"/>
        <v>67251</v>
      </c>
      <c r="R217">
        <f t="shared" si="279"/>
        <v>5730613</v>
      </c>
      <c r="S217">
        <f ca="1">SUM(OFFSET($B217,-($B217-1),MATCH(S$6,$7:$7,)-1,1,1):OFFSET($B217,0,MATCH(S$6,$7:$7,)-1,1,1))</f>
        <v>5290</v>
      </c>
      <c r="T217">
        <f ca="1">SUM(OFFSET($B217,-($B217-1),MATCH(T$6,$7:$7,)-1,1,1):OFFSET($B217,0,MATCH(T$6,$7:$7,)-1,1,1))</f>
        <v>463719</v>
      </c>
      <c r="U217">
        <f ca="1">SUM(OFFSET($B217,-($B217-1),MATCH(U$6,$7:$7,)-1,1,1):OFFSET($B217,0,MATCH(U$6,$7:$7,)-1,1,1))</f>
        <v>4761768</v>
      </c>
      <c r="V217" s="31">
        <f>'[3]Tab K Summary'!$B136</f>
        <v>1218</v>
      </c>
      <c r="W217" s="41">
        <f>'[3]Tab K Summary'!$D136</f>
        <v>9373</v>
      </c>
      <c r="X217" s="41">
        <f>'[3]Tab K Summary'!$F136</f>
        <v>908</v>
      </c>
      <c r="Y217" s="41">
        <f>'[3]Tab K Summary'!$H136</f>
        <v>15921</v>
      </c>
      <c r="Z217" s="41">
        <f>'[3]Tab K Summary'!$J136</f>
        <v>475</v>
      </c>
      <c r="AA217" s="41">
        <f>'[3]Tab K Summary'!$L136</f>
        <v>278</v>
      </c>
      <c r="AB217" s="41">
        <f>'[3]Tab K Summary'!$N136</f>
        <v>610</v>
      </c>
      <c r="AC217" s="41">
        <f>'[3]Tab K Summary'!$P136</f>
        <v>0</v>
      </c>
      <c r="AD217" s="41">
        <f>'[3]Tab K Summary'!$R136</f>
        <v>0</v>
      </c>
      <c r="AE217" s="41">
        <f>'[3]Tab K Summary'!$T136</f>
        <v>0</v>
      </c>
      <c r="AF217" s="41">
        <f t="shared" si="271"/>
        <v>1218</v>
      </c>
      <c r="AG217" s="41">
        <f>'[3]Tab K Summary'!$X136</f>
        <v>0</v>
      </c>
      <c r="AH217" s="41">
        <f>'[3]Tab K Summary'!$Z136</f>
        <v>0</v>
      </c>
      <c r="AI217" s="41">
        <f t="shared" si="272"/>
        <v>908</v>
      </c>
      <c r="AJ217" s="41">
        <f t="shared" si="273"/>
        <v>610</v>
      </c>
      <c r="AK217" s="41">
        <f>'[3]Tab K Summary'!$AF136</f>
        <v>0</v>
      </c>
      <c r="AL217" s="41">
        <f>'[3]Tab K Summary'!$AH136</f>
        <v>0</v>
      </c>
      <c r="AM217" s="41">
        <f>'[3]Tab K Summary'!$AJ136</f>
        <v>0</v>
      </c>
      <c r="AN217" s="41">
        <f>'[3]Tab K Summary'!$AL136</f>
        <v>0</v>
      </c>
      <c r="AO217" s="41">
        <f>'[3]Tab K Summary'!$AN136</f>
        <v>0</v>
      </c>
      <c r="AP217" s="41">
        <f>'[3]Tab K Summary'!$AP136</f>
        <v>0</v>
      </c>
      <c r="AQ217" s="41">
        <f>'[3]Tab K Summary'!$AR136</f>
        <v>0</v>
      </c>
      <c r="AR217" s="2">
        <f t="shared" ref="AR217:BM217" si="282">SUM(V206:V217)</f>
        <v>9904</v>
      </c>
      <c r="AS217" s="2">
        <f t="shared" si="282"/>
        <v>109056</v>
      </c>
      <c r="AT217" s="2">
        <f t="shared" si="282"/>
        <v>13901</v>
      </c>
      <c r="AU217" s="2">
        <f t="shared" si="282"/>
        <v>150244</v>
      </c>
      <c r="AV217" s="2">
        <f t="shared" si="282"/>
        <v>8254</v>
      </c>
      <c r="AW217" s="2">
        <f t="shared" si="282"/>
        <v>2540</v>
      </c>
      <c r="AX217" s="2">
        <f t="shared" si="282"/>
        <v>7532</v>
      </c>
      <c r="AY217" s="2">
        <f t="shared" si="282"/>
        <v>0</v>
      </c>
      <c r="AZ217" s="2">
        <f t="shared" si="282"/>
        <v>0</v>
      </c>
      <c r="BA217" s="2">
        <f t="shared" si="282"/>
        <v>0</v>
      </c>
      <c r="BB217" s="2">
        <f t="shared" si="282"/>
        <v>9904</v>
      </c>
      <c r="BC217" s="2">
        <f t="shared" si="282"/>
        <v>0</v>
      </c>
      <c r="BD217" s="2">
        <f t="shared" si="282"/>
        <v>0</v>
      </c>
      <c r="BE217" s="2">
        <f t="shared" si="282"/>
        <v>13901</v>
      </c>
      <c r="BF217" s="2">
        <f t="shared" si="282"/>
        <v>7532</v>
      </c>
      <c r="BG217" s="2">
        <f t="shared" si="282"/>
        <v>0</v>
      </c>
      <c r="BH217" s="2">
        <f t="shared" si="282"/>
        <v>0</v>
      </c>
      <c r="BI217" s="2">
        <f t="shared" si="282"/>
        <v>0</v>
      </c>
      <c r="BJ217" s="2">
        <f t="shared" si="282"/>
        <v>0</v>
      </c>
      <c r="BK217" s="2">
        <f t="shared" si="282"/>
        <v>0</v>
      </c>
      <c r="BL217" s="2">
        <f t="shared" si="282"/>
        <v>0</v>
      </c>
      <c r="BM217" s="2">
        <f t="shared" si="282"/>
        <v>0</v>
      </c>
      <c r="BN217">
        <f ca="1">SUM(OFFSET($B217,-($B217-1),MATCH(BN$6,$7:$7,)-1,1,1):OFFSET($B217,0,MATCH(BN$6,$7:$7,)-1,1,1))</f>
        <v>9373</v>
      </c>
      <c r="BO217">
        <f ca="1">SUM(OFFSET($B217,-($B217-1),MATCH(BO$6,$7:$7,)-1,1,1):OFFSET($B217,0,MATCH(BO$6,$7:$7,)-1,1,1))</f>
        <v>908</v>
      </c>
      <c r="BP217">
        <f ca="1">SUM(OFFSET($B217,-($B217-1),MATCH(BP$6,$7:$7,)-1,1,1):OFFSET($B217,0,MATCH(BP$6,$7:$7,)-1,1,1))</f>
        <v>15921</v>
      </c>
      <c r="BQ217">
        <f ca="1">SUM(OFFSET($B217,-($B217-1),MATCH(BQ$6,$7:$7,)-1,1,1):OFFSET($B217,0,MATCH(BQ$6,$7:$7,)-1,1,1))</f>
        <v>475</v>
      </c>
      <c r="BR217">
        <f ca="1">SUM(OFFSET($B217,-($B217-1),MATCH(BR$6,$7:$7,)-1,1,1):OFFSET($B217,0,MATCH(BR$6,$7:$7,)-1,1,1))</f>
        <v>278</v>
      </c>
      <c r="BS217">
        <f ca="1">SUM(OFFSET($B217,-($B217-1),MATCH(BS$6,$7:$7,)-1,1,1):OFFSET($B217,0,MATCH(BS$6,$7:$7,)-1,1,1))</f>
        <v>610</v>
      </c>
      <c r="BT217">
        <f ca="1">SUM(OFFSET($B217,-($B217-1),MATCH(BT$6,$7:$7,)-1,1,1):OFFSET($B217,0,MATCH(BT$6,$7:$7,)-1,1,1))</f>
        <v>0</v>
      </c>
      <c r="BU217">
        <f ca="1">SUM(OFFSET($B217,-($B217-1),MATCH(BU$6,$7:$7,)-1,1,1):OFFSET($B217,0,MATCH(BU$6,$7:$7,)-1,1,1))</f>
        <v>0</v>
      </c>
      <c r="BV217">
        <f ca="1">SUM(OFFSET($B217,-($B217-1),MATCH(BV$6,$7:$7,)-1,1,1):OFFSET($B217,0,MATCH(BV$6,$7:$7,)-1,1,1))</f>
        <v>0</v>
      </c>
      <c r="BW217">
        <f ca="1">SUM(OFFSET($B217,-($B217-1),MATCH(BW$6,$7:$7,)-1,1,1):OFFSET($B217,0,MATCH(BW$6,$7:$7,)-1,1,1))</f>
        <v>1218</v>
      </c>
      <c r="BX217">
        <f ca="1">SUM(OFFSET($B217,-($B217-1),MATCH(BX$6,$7:$7,)-1,1,1):OFFSET($B217,0,MATCH(BX$6,$7:$7,)-1,1,1))</f>
        <v>0</v>
      </c>
      <c r="BY217">
        <f ca="1">SUM(OFFSET($B217,-($B217-1),MATCH(BY$6,$7:$7,)-1,1,1):OFFSET($B217,0,MATCH(BY$6,$7:$7,)-1,1,1))</f>
        <v>0</v>
      </c>
      <c r="BZ217">
        <f ca="1">SUM(OFFSET($B217,-($B217-1),MATCH(BZ$6,$7:$7,)-1,1,1):OFFSET($B217,0,MATCH(BZ$6,$7:$7,)-1,1,1))</f>
        <v>908</v>
      </c>
      <c r="CA217">
        <f ca="1">SUM(OFFSET($B217,-($B217-1),MATCH(CA$6,$7:$7,)-1,1,1):OFFSET($B217,0,MATCH(CA$6,$7:$7,)-1,1,1))</f>
        <v>610</v>
      </c>
      <c r="CB217">
        <f ca="1">SUM(OFFSET($B217,-($B217-1),MATCH(CB$6,$7:$7,)-1,1,1):OFFSET($B217,0,MATCH(CB$6,$7:$7,)-1,1,1))</f>
        <v>0</v>
      </c>
      <c r="CC217">
        <f ca="1">SUM(OFFSET($B217,-($B217-1),MATCH(CC$6,$7:$7,)-1,1,1):OFFSET($B217,0,MATCH(CC$6,$7:$7,)-1,1,1))</f>
        <v>0</v>
      </c>
      <c r="CD217">
        <f ca="1">SUM(OFFSET($B217,-($B217-1),MATCH(CD$6,$7:$7,)-1,1,1):OFFSET($B217,0,MATCH(CD$6,$7:$7,)-1,1,1))</f>
        <v>0</v>
      </c>
      <c r="CE217">
        <f ca="1">SUM(OFFSET($B217,-($B217-1),MATCH(CE$6,$7:$7,)-1,1,1):OFFSET($B217,0,MATCH(CE$6,$7:$7,)-1,1,1))</f>
        <v>0</v>
      </c>
      <c r="CF217">
        <f ca="1">SUM(OFFSET($B217,-($B217-1),MATCH(CF$6,$7:$7,)-1,1,1):OFFSET($B217,0,MATCH(CF$6,$7:$7,)-1,1,1))</f>
        <v>0</v>
      </c>
      <c r="CG217">
        <f ca="1">SUM(OFFSET($B217,-($B217-1),MATCH(CG$6,$7:$7,)-1,1,1):OFFSET($B217,0,MATCH(CG$6,$7:$7,)-1,1,1))</f>
        <v>0</v>
      </c>
      <c r="CH217">
        <f ca="1">SUM(OFFSET($B217,-($B217-1),MATCH(CH$6,$7:$7,)-1,1,1):OFFSET($B217,0,MATCH(CH$6,$7:$7,)-1,1,1))</f>
        <v>0</v>
      </c>
      <c r="CI217">
        <f ca="1">SUM(OFFSET($B217,-($B217-1),MATCH(CI$6,$7:$7,)-1,1,1):OFFSET($B217,0,MATCH(CI$6,$7:$7,)-1,1,1))</f>
        <v>9904</v>
      </c>
      <c r="CJ217" s="41">
        <f>'[3]Tab L Summary'!$B136</f>
        <v>1425</v>
      </c>
      <c r="CK217">
        <f>'[3]Tab L Summary'!$D136</f>
        <v>2467</v>
      </c>
      <c r="CL217" s="41">
        <f>'[3]Tab L Summary'!$F136</f>
        <v>7182</v>
      </c>
      <c r="CM217">
        <f>'[3]Tab L Summary'!$H136</f>
        <v>0</v>
      </c>
      <c r="CN217" s="41">
        <f>'[3]Tab L Summary'!$J136</f>
        <v>1253</v>
      </c>
      <c r="CO217" s="134">
        <f t="shared" si="281"/>
        <v>19633</v>
      </c>
      <c r="CP217" s="2">
        <f t="shared" si="281"/>
        <v>27359</v>
      </c>
      <c r="CQ217" s="2">
        <f t="shared" si="281"/>
        <v>81079</v>
      </c>
      <c r="CR217" s="2">
        <f t="shared" si="281"/>
        <v>0</v>
      </c>
      <c r="CS217" s="2">
        <f t="shared" si="281"/>
        <v>17268</v>
      </c>
      <c r="CT217">
        <f ca="1">SUM(OFFSET($B217,-($B217-1),MATCH(CT$6,$7:$7,)-1,1,1):OFFSET($B217,0,MATCH(CT$6,$7:$7,)-1,1,1))</f>
        <v>2467</v>
      </c>
      <c r="CU217">
        <f ca="1">SUM(OFFSET($B217,-($B217-1),MATCH(CU$6,$7:$7,)-1,1,1):OFFSET($B217,0,MATCH(CU$6,$7:$7,)-1,1,1))</f>
        <v>7182</v>
      </c>
      <c r="CV217">
        <f ca="1">SUM(OFFSET($B217,-($B217-1),MATCH(CV$6,$7:$7,)-1,1,1):OFFSET($B217,0,MATCH(CV$6,$7:$7,)-1,1,1))</f>
        <v>0</v>
      </c>
      <c r="CW217">
        <f ca="1">SUM(OFFSET($B217,-($B217-1),MATCH(CW$6,$7:$7,)-1,1,1):OFFSET($B217,0,MATCH(CW$6,$7:$7,)-1,1,1))</f>
        <v>1253</v>
      </c>
      <c r="CX217">
        <f ca="1">SUM(OFFSET($B217,-($B217-1),MATCH(CX$6,$7:$7,)-1,1,1):OFFSET($B217,0,MATCH(CX$6,$7:$7,)-1,1,1))</f>
        <v>19633</v>
      </c>
    </row>
    <row r="218" spans="2:102">
      <c r="B218" s="38">
        <v>2</v>
      </c>
      <c r="C218" s="37">
        <v>45047</v>
      </c>
      <c r="D218" s="153">
        <f>'[3]Data Summary'!$E93</f>
        <v>52304</v>
      </c>
      <c r="E218" s="154">
        <f>'[3]Data Summary'!$I93</f>
        <v>408</v>
      </c>
      <c r="F218" s="154">
        <f>'[3]Data Summary'!$M93</f>
        <v>70114</v>
      </c>
      <c r="G218" s="155">
        <f t="shared" ref="G218:I220" si="283">SUM(D207:D218)</f>
        <v>637251</v>
      </c>
      <c r="H218" s="155">
        <f t="shared" si="283"/>
        <v>4426</v>
      </c>
      <c r="I218" s="155">
        <f t="shared" si="283"/>
        <v>756563</v>
      </c>
      <c r="J218" s="155">
        <f ca="1">SUM(OFFSET($B218,-($B218-1),MATCH(J$6,$7:$7,)-1,1,1):OFFSET($B218,0,MATCH(J$6,$7:$7,)-1,1,1))</f>
        <v>817</v>
      </c>
      <c r="K218" s="155">
        <f ca="1">SUM(OFFSET($B218,-($B218-1),MATCH(K$6,$7:$7,)-1,1,1):OFFSET($B218,0,MATCH(K$6,$7:$7,)-1,1,1))</f>
        <v>139983</v>
      </c>
      <c r="L218" s="155">
        <f ca="1">SUM(OFFSET($B218,-($B218-1),MATCH(L$6,$7:$7,)-1,1,1):OFFSET($B218,0,MATCH(L$6,$7:$7,)-1,1,1))</f>
        <v>1243563</v>
      </c>
      <c r="M218" s="31">
        <f>'[3]Data Summary'!$C93</f>
        <v>382462</v>
      </c>
      <c r="N218" s="41">
        <f>'[3]Data Summary'!$G93</f>
        <v>5391</v>
      </c>
      <c r="O218" s="41">
        <f>'[3]Data Summary'!$K93</f>
        <v>488315</v>
      </c>
      <c r="P218">
        <f t="shared" ref="P218:R220" si="284">SUM(M207:M218)</f>
        <v>4781385</v>
      </c>
      <c r="Q218">
        <f t="shared" si="284"/>
        <v>66859</v>
      </c>
      <c r="R218">
        <f t="shared" si="284"/>
        <v>5729361</v>
      </c>
      <c r="S218">
        <f ca="1">SUM(OFFSET($B218,-($B218-1),MATCH(S$6,$7:$7,)-1,1,1):OFFSET($B218,0,MATCH(S$6,$7:$7,)-1,1,1))</f>
        <v>10681</v>
      </c>
      <c r="T218">
        <f ca="1">SUM(OFFSET($B218,-($B218-1),MATCH(T$6,$7:$7,)-1,1,1):OFFSET($B218,0,MATCH(T$6,$7:$7,)-1,1,1))</f>
        <v>952034</v>
      </c>
      <c r="U218">
        <f ca="1">SUM(OFFSET($B218,-($B218-1),MATCH(U$6,$7:$7,)-1,1,1):OFFSET($B218,0,MATCH(U$6,$7:$7,)-1,1,1))</f>
        <v>9543153</v>
      </c>
      <c r="V218" s="31">
        <f>'[3]Tab K Summary'!$B137</f>
        <v>1212</v>
      </c>
      <c r="W218" s="41">
        <f>'[3]Tab K Summary'!$D137</f>
        <v>7201</v>
      </c>
      <c r="X218" s="41">
        <f>'[3]Tab K Summary'!$F137</f>
        <v>652</v>
      </c>
      <c r="Y218" s="41">
        <f>'[3]Tab K Summary'!$H137</f>
        <v>14704</v>
      </c>
      <c r="Z218" s="41">
        <f>'[3]Tab K Summary'!$J137</f>
        <v>495</v>
      </c>
      <c r="AA218" s="41">
        <f>'[3]Tab K Summary'!$L137</f>
        <v>329</v>
      </c>
      <c r="AB218" s="41">
        <f>'[3]Tab K Summary'!$N137</f>
        <v>482</v>
      </c>
      <c r="AC218" s="41">
        <f>'[3]Tab K Summary'!$P137</f>
        <v>0</v>
      </c>
      <c r="AD218" s="41">
        <f>'[3]Tab K Summary'!$R137</f>
        <v>0</v>
      </c>
      <c r="AE218" s="41">
        <f>'[3]Tab K Summary'!$T137</f>
        <v>0</v>
      </c>
      <c r="AF218" s="41">
        <f t="shared" si="271"/>
        <v>1212</v>
      </c>
      <c r="AG218" s="41">
        <f>'[3]Tab K Summary'!$X137</f>
        <v>0</v>
      </c>
      <c r="AH218" s="41">
        <f>'[3]Tab K Summary'!$Z137</f>
        <v>0</v>
      </c>
      <c r="AI218" s="41">
        <f t="shared" si="272"/>
        <v>652</v>
      </c>
      <c r="AJ218" s="41">
        <f t="shared" si="273"/>
        <v>482</v>
      </c>
      <c r="AK218" s="41">
        <f>'[3]Tab K Summary'!$AF137</f>
        <v>0</v>
      </c>
      <c r="AL218" s="41">
        <f>'[3]Tab K Summary'!$AH137</f>
        <v>0</v>
      </c>
      <c r="AM218" s="41">
        <f>'[3]Tab K Summary'!$AJ137</f>
        <v>0</v>
      </c>
      <c r="AN218" s="41">
        <f>'[3]Tab K Summary'!$AL137</f>
        <v>0</v>
      </c>
      <c r="AO218" s="41">
        <f>'[3]Tab K Summary'!$AN137</f>
        <v>0</v>
      </c>
      <c r="AP218" s="41">
        <f>'[3]Tab K Summary'!$AP137</f>
        <v>0</v>
      </c>
      <c r="AQ218" s="41">
        <f>'[3]Tab K Summary'!$AR137</f>
        <v>0</v>
      </c>
      <c r="AR218" s="2">
        <f t="shared" ref="AR218:BM218" si="285">SUM(V207:V218)</f>
        <v>11011</v>
      </c>
      <c r="AS218" s="2">
        <f t="shared" si="285"/>
        <v>111879</v>
      </c>
      <c r="AT218" s="2">
        <f t="shared" si="285"/>
        <v>14326</v>
      </c>
      <c r="AU218" s="2">
        <f t="shared" si="285"/>
        <v>159929</v>
      </c>
      <c r="AV218" s="2">
        <f t="shared" si="285"/>
        <v>8506</v>
      </c>
      <c r="AW218" s="2">
        <f t="shared" si="285"/>
        <v>2812</v>
      </c>
      <c r="AX218" s="2">
        <f t="shared" si="285"/>
        <v>7860</v>
      </c>
      <c r="AY218" s="2">
        <f t="shared" si="285"/>
        <v>0</v>
      </c>
      <c r="AZ218" s="2">
        <f t="shared" si="285"/>
        <v>0</v>
      </c>
      <c r="BA218" s="2">
        <f t="shared" si="285"/>
        <v>0</v>
      </c>
      <c r="BB218" s="2">
        <f t="shared" si="285"/>
        <v>11011</v>
      </c>
      <c r="BC218" s="2">
        <f t="shared" si="285"/>
        <v>0</v>
      </c>
      <c r="BD218" s="2">
        <f t="shared" si="285"/>
        <v>0</v>
      </c>
      <c r="BE218" s="2">
        <f t="shared" si="285"/>
        <v>14326</v>
      </c>
      <c r="BF218" s="2">
        <f t="shared" si="285"/>
        <v>7860</v>
      </c>
      <c r="BG218" s="2">
        <f t="shared" si="285"/>
        <v>0</v>
      </c>
      <c r="BH218" s="2">
        <f t="shared" si="285"/>
        <v>0</v>
      </c>
      <c r="BI218" s="2">
        <f t="shared" si="285"/>
        <v>0</v>
      </c>
      <c r="BJ218" s="2">
        <f t="shared" si="285"/>
        <v>0</v>
      </c>
      <c r="BK218" s="2">
        <f t="shared" si="285"/>
        <v>0</v>
      </c>
      <c r="BL218" s="2">
        <f t="shared" si="285"/>
        <v>0</v>
      </c>
      <c r="BM218" s="2">
        <f t="shared" si="285"/>
        <v>0</v>
      </c>
      <c r="BN218">
        <f ca="1">SUM(OFFSET($B218,-($B218-1),MATCH(BN$6,$7:$7,)-1,1,1):OFFSET($B218,0,MATCH(BN$6,$7:$7,)-1,1,1))</f>
        <v>16574</v>
      </c>
      <c r="BO218">
        <f ca="1">SUM(OFFSET($B218,-($B218-1),MATCH(BO$6,$7:$7,)-1,1,1):OFFSET($B218,0,MATCH(BO$6,$7:$7,)-1,1,1))</f>
        <v>1560</v>
      </c>
      <c r="BP218">
        <f ca="1">SUM(OFFSET($B218,-($B218-1),MATCH(BP$6,$7:$7,)-1,1,1):OFFSET($B218,0,MATCH(BP$6,$7:$7,)-1,1,1))</f>
        <v>30625</v>
      </c>
      <c r="BQ218">
        <f ca="1">SUM(OFFSET($B218,-($B218-1),MATCH(BQ$6,$7:$7,)-1,1,1):OFFSET($B218,0,MATCH(BQ$6,$7:$7,)-1,1,1))</f>
        <v>970</v>
      </c>
      <c r="BR218">
        <f ca="1">SUM(OFFSET($B218,-($B218-1),MATCH(BR$6,$7:$7,)-1,1,1):OFFSET($B218,0,MATCH(BR$6,$7:$7,)-1,1,1))</f>
        <v>607</v>
      </c>
      <c r="BS218">
        <f ca="1">SUM(OFFSET($B218,-($B218-1),MATCH(BS$6,$7:$7,)-1,1,1):OFFSET($B218,0,MATCH(BS$6,$7:$7,)-1,1,1))</f>
        <v>1092</v>
      </c>
      <c r="BT218">
        <f ca="1">SUM(OFFSET($B218,-($B218-1),MATCH(BT$6,$7:$7,)-1,1,1):OFFSET($B218,0,MATCH(BT$6,$7:$7,)-1,1,1))</f>
        <v>0</v>
      </c>
      <c r="BU218">
        <f ca="1">SUM(OFFSET($B218,-($B218-1),MATCH(BU$6,$7:$7,)-1,1,1):OFFSET($B218,0,MATCH(BU$6,$7:$7,)-1,1,1))</f>
        <v>0</v>
      </c>
      <c r="BV218">
        <f ca="1">SUM(OFFSET($B218,-($B218-1),MATCH(BV$6,$7:$7,)-1,1,1):OFFSET($B218,0,MATCH(BV$6,$7:$7,)-1,1,1))</f>
        <v>0</v>
      </c>
      <c r="BW218">
        <f ca="1">SUM(OFFSET($B218,-($B218-1),MATCH(BW$6,$7:$7,)-1,1,1):OFFSET($B218,0,MATCH(BW$6,$7:$7,)-1,1,1))</f>
        <v>2430</v>
      </c>
      <c r="BX218">
        <f ca="1">SUM(OFFSET($B218,-($B218-1),MATCH(BX$6,$7:$7,)-1,1,1):OFFSET($B218,0,MATCH(BX$6,$7:$7,)-1,1,1))</f>
        <v>0</v>
      </c>
      <c r="BY218">
        <f ca="1">SUM(OFFSET($B218,-($B218-1),MATCH(BY$6,$7:$7,)-1,1,1):OFFSET($B218,0,MATCH(BY$6,$7:$7,)-1,1,1))</f>
        <v>0</v>
      </c>
      <c r="BZ218">
        <f ca="1">SUM(OFFSET($B218,-($B218-1),MATCH(BZ$6,$7:$7,)-1,1,1):OFFSET($B218,0,MATCH(BZ$6,$7:$7,)-1,1,1))</f>
        <v>1560</v>
      </c>
      <c r="CA218">
        <f ca="1">SUM(OFFSET($B218,-($B218-1),MATCH(CA$6,$7:$7,)-1,1,1):OFFSET($B218,0,MATCH(CA$6,$7:$7,)-1,1,1))</f>
        <v>1092</v>
      </c>
      <c r="CB218">
        <f ca="1">SUM(OFFSET($B218,-($B218-1),MATCH(CB$6,$7:$7,)-1,1,1):OFFSET($B218,0,MATCH(CB$6,$7:$7,)-1,1,1))</f>
        <v>0</v>
      </c>
      <c r="CC218">
        <f ca="1">SUM(OFFSET($B218,-($B218-1),MATCH(CC$6,$7:$7,)-1,1,1):OFFSET($B218,0,MATCH(CC$6,$7:$7,)-1,1,1))</f>
        <v>0</v>
      </c>
      <c r="CD218">
        <f ca="1">SUM(OFFSET($B218,-($B218-1),MATCH(CD$6,$7:$7,)-1,1,1):OFFSET($B218,0,MATCH(CD$6,$7:$7,)-1,1,1))</f>
        <v>0</v>
      </c>
      <c r="CE218">
        <f ca="1">SUM(OFFSET($B218,-($B218-1),MATCH(CE$6,$7:$7,)-1,1,1):OFFSET($B218,0,MATCH(CE$6,$7:$7,)-1,1,1))</f>
        <v>0</v>
      </c>
      <c r="CF218">
        <f ca="1">SUM(OFFSET($B218,-($B218-1),MATCH(CF$6,$7:$7,)-1,1,1):OFFSET($B218,0,MATCH(CF$6,$7:$7,)-1,1,1))</f>
        <v>0</v>
      </c>
      <c r="CG218">
        <f ca="1">SUM(OFFSET($B218,-($B218-1),MATCH(CG$6,$7:$7,)-1,1,1):OFFSET($B218,0,MATCH(CG$6,$7:$7,)-1,1,1))</f>
        <v>0</v>
      </c>
      <c r="CH218">
        <f ca="1">SUM(OFFSET($B218,-($B218-1),MATCH(CH$6,$7:$7,)-1,1,1):OFFSET($B218,0,MATCH(CH$6,$7:$7,)-1,1,1))</f>
        <v>0</v>
      </c>
      <c r="CI218">
        <f ca="1">SUM(OFFSET($B218,-($B218-1),MATCH(CI$6,$7:$7,)-1,1,1):OFFSET($B218,0,MATCH(CI$6,$7:$7,)-1,1,1))</f>
        <v>20915</v>
      </c>
      <c r="CJ218" s="41">
        <f>'[3]Tab L Summary'!$B137</f>
        <v>2330</v>
      </c>
      <c r="CK218">
        <f>'[3]Tab L Summary'!$D137</f>
        <v>1285</v>
      </c>
      <c r="CL218" s="41">
        <f>'[3]Tab L Summary'!$F137</f>
        <v>5134</v>
      </c>
      <c r="CM218">
        <f>'[3]Tab L Summary'!$H137</f>
        <v>0</v>
      </c>
      <c r="CN218" s="41">
        <f>'[3]Tab L Summary'!$J137</f>
        <v>1047</v>
      </c>
      <c r="CO218" s="134">
        <f t="shared" ref="CO218:CS220" si="286">SUM(CJ207:CJ218)</f>
        <v>21395</v>
      </c>
      <c r="CP218" s="2">
        <f t="shared" si="286"/>
        <v>28303</v>
      </c>
      <c r="CQ218" s="2">
        <f t="shared" si="286"/>
        <v>82764</v>
      </c>
      <c r="CR218" s="2">
        <f t="shared" si="286"/>
        <v>0</v>
      </c>
      <c r="CS218" s="2">
        <f t="shared" si="286"/>
        <v>17652</v>
      </c>
      <c r="CT218">
        <f ca="1">SUM(OFFSET($B218,-($B218-1),MATCH(CT$6,$7:$7,)-1,1,1):OFFSET($B218,0,MATCH(CT$6,$7:$7,)-1,1,1))</f>
        <v>3752</v>
      </c>
      <c r="CU218">
        <f ca="1">SUM(OFFSET($B218,-($B218-1),MATCH(CU$6,$7:$7,)-1,1,1):OFFSET($B218,0,MATCH(CU$6,$7:$7,)-1,1,1))</f>
        <v>12316</v>
      </c>
      <c r="CV218">
        <f ca="1">SUM(OFFSET($B218,-($B218-1),MATCH(CV$6,$7:$7,)-1,1,1):OFFSET($B218,0,MATCH(CV$6,$7:$7,)-1,1,1))</f>
        <v>0</v>
      </c>
      <c r="CW218">
        <f ca="1">SUM(OFFSET($B218,-($B218-1),MATCH(CW$6,$7:$7,)-1,1,1):OFFSET($B218,0,MATCH(CW$6,$7:$7,)-1,1,1))</f>
        <v>2300</v>
      </c>
      <c r="CX218">
        <f ca="1">SUM(OFFSET($B218,-($B218-1),MATCH(CX$6,$7:$7,)-1,1,1):OFFSET($B218,0,MATCH(CX$6,$7:$7,)-1,1,1))</f>
        <v>41028</v>
      </c>
    </row>
    <row r="219" spans="2:102">
      <c r="B219" s="38">
        <v>3</v>
      </c>
      <c r="C219" s="37">
        <v>45078</v>
      </c>
      <c r="D219" s="153">
        <f>'[3]Data Summary'!$E94</f>
        <v>50399</v>
      </c>
      <c r="E219" s="154">
        <f>'[3]Data Summary'!$I94</f>
        <v>398</v>
      </c>
      <c r="F219" s="154">
        <f>'[3]Data Summary'!$M94</f>
        <v>68180</v>
      </c>
      <c r="G219" s="155">
        <f t="shared" si="283"/>
        <v>649874</v>
      </c>
      <c r="H219" s="155">
        <f t="shared" si="283"/>
        <v>4573</v>
      </c>
      <c r="I219" s="155">
        <f t="shared" si="283"/>
        <v>781706</v>
      </c>
      <c r="J219" s="155">
        <f ca="1">SUM(OFFSET($B219,-($B219-1),MATCH(J$6,$7:$7,)-1,1,1):OFFSET($B219,0,MATCH(J$6,$7:$7,)-1,1,1))</f>
        <v>1215</v>
      </c>
      <c r="K219" s="155">
        <f ca="1">SUM(OFFSET($B219,-($B219-1),MATCH(K$6,$7:$7,)-1,1,1):OFFSET($B219,0,MATCH(K$6,$7:$7,)-1,1,1))</f>
        <v>208163</v>
      </c>
      <c r="L219" s="155">
        <f ca="1">SUM(OFFSET($B219,-($B219-1),MATCH(L$6,$7:$7,)-1,1,1):OFFSET($B219,0,MATCH(L$6,$7:$7,)-1,1,1))</f>
        <v>1893437</v>
      </c>
      <c r="M219" s="31">
        <f>'[3]Data Summary'!$C94</f>
        <v>379538</v>
      </c>
      <c r="N219" s="41">
        <f>'[3]Data Summary'!$G94</f>
        <v>5273</v>
      </c>
      <c r="O219" s="41">
        <f>'[3]Data Summary'!$K94</f>
        <v>481412</v>
      </c>
      <c r="P219">
        <f t="shared" si="284"/>
        <v>4768771</v>
      </c>
      <c r="Q219">
        <f t="shared" si="284"/>
        <v>66601</v>
      </c>
      <c r="R219">
        <f t="shared" si="284"/>
        <v>5724347</v>
      </c>
      <c r="S219">
        <f ca="1">SUM(OFFSET($B219,-($B219-1),MATCH(S$6,$7:$7,)-1,1,1):OFFSET($B219,0,MATCH(S$6,$7:$7,)-1,1,1))</f>
        <v>15954</v>
      </c>
      <c r="T219">
        <f ca="1">SUM(OFFSET($B219,-($B219-1),MATCH(T$6,$7:$7,)-1,1,1):OFFSET($B219,0,MATCH(T$6,$7:$7,)-1,1,1))</f>
        <v>1433446</v>
      </c>
      <c r="U219">
        <f ca="1">SUM(OFFSET($B219,-($B219-1),MATCH(U$6,$7:$7,)-1,1,1):OFFSET($B219,0,MATCH(U$6,$7:$7,)-1,1,1))</f>
        <v>14311924</v>
      </c>
      <c r="V219" s="31">
        <f>'[3]Tab K Summary'!$B138</f>
        <v>1231</v>
      </c>
      <c r="W219" s="41">
        <f>'[3]Tab K Summary'!$D138</f>
        <v>7425</v>
      </c>
      <c r="X219" s="41">
        <f>'[3]Tab K Summary'!$F138</f>
        <v>562</v>
      </c>
      <c r="Y219" s="41">
        <f>'[3]Tab K Summary'!$H138</f>
        <v>14589</v>
      </c>
      <c r="Z219" s="41">
        <f>'[3]Tab K Summary'!$J138</f>
        <v>597</v>
      </c>
      <c r="AA219" s="41">
        <f>'[3]Tab K Summary'!$L138</f>
        <v>264</v>
      </c>
      <c r="AB219" s="41">
        <f>'[3]Tab K Summary'!$N138</f>
        <v>507</v>
      </c>
      <c r="AC219" s="41">
        <f>'[3]Tab K Summary'!$P138</f>
        <v>0</v>
      </c>
      <c r="AD219" s="41">
        <f>'[3]Tab K Summary'!$R138</f>
        <v>0</v>
      </c>
      <c r="AE219" s="41">
        <f>'[3]Tab K Summary'!$T138</f>
        <v>0</v>
      </c>
      <c r="AF219" s="41">
        <f t="shared" si="271"/>
        <v>1231</v>
      </c>
      <c r="AG219" s="41">
        <f>'[3]Tab K Summary'!$X138</f>
        <v>0</v>
      </c>
      <c r="AH219" s="41">
        <f>'[3]Tab K Summary'!$Z138</f>
        <v>0</v>
      </c>
      <c r="AI219" s="41">
        <f t="shared" si="272"/>
        <v>562</v>
      </c>
      <c r="AJ219" s="41">
        <f t="shared" si="273"/>
        <v>507</v>
      </c>
      <c r="AK219" s="41">
        <f>'[3]Tab K Summary'!$AF138</f>
        <v>0</v>
      </c>
      <c r="AL219" s="41">
        <f>'[3]Tab K Summary'!$AH138</f>
        <v>0</v>
      </c>
      <c r="AM219" s="41">
        <f>'[3]Tab K Summary'!$AJ138</f>
        <v>0</v>
      </c>
      <c r="AN219" s="41">
        <f>'[3]Tab K Summary'!$AL138</f>
        <v>0</v>
      </c>
      <c r="AO219" s="41">
        <f>'[3]Tab K Summary'!$AN138</f>
        <v>0</v>
      </c>
      <c r="AP219" s="41">
        <f>'[3]Tab K Summary'!$AP138</f>
        <v>0</v>
      </c>
      <c r="AQ219" s="41">
        <f>'[3]Tab K Summary'!$AR138</f>
        <v>0</v>
      </c>
      <c r="AR219" s="2">
        <f t="shared" ref="AR219:BA220" si="287">SUM(V208:V219)</f>
        <v>11931</v>
      </c>
      <c r="AS219" s="2">
        <f t="shared" si="287"/>
        <v>110610</v>
      </c>
      <c r="AT219" s="2">
        <f t="shared" si="287"/>
        <v>14460</v>
      </c>
      <c r="AU219" s="2">
        <f t="shared" si="287"/>
        <v>166013</v>
      </c>
      <c r="AV219" s="2">
        <f t="shared" si="287"/>
        <v>8636</v>
      </c>
      <c r="AW219" s="2">
        <f t="shared" si="287"/>
        <v>2993</v>
      </c>
      <c r="AX219" s="2">
        <f t="shared" si="287"/>
        <v>8063</v>
      </c>
      <c r="AY219" s="2">
        <f t="shared" si="287"/>
        <v>0</v>
      </c>
      <c r="AZ219" s="2">
        <f t="shared" si="287"/>
        <v>0</v>
      </c>
      <c r="BA219" s="2">
        <f t="shared" si="287"/>
        <v>0</v>
      </c>
      <c r="BB219" s="2">
        <f t="shared" ref="BB219:BK220" si="288">SUM(AF208:AF219)</f>
        <v>11931</v>
      </c>
      <c r="BC219" s="2">
        <f t="shared" si="288"/>
        <v>0</v>
      </c>
      <c r="BD219" s="2">
        <f t="shared" si="288"/>
        <v>0</v>
      </c>
      <c r="BE219" s="2">
        <f t="shared" si="288"/>
        <v>14460</v>
      </c>
      <c r="BF219" s="2">
        <f t="shared" si="288"/>
        <v>8063</v>
      </c>
      <c r="BG219" s="2">
        <f t="shared" si="288"/>
        <v>0</v>
      </c>
      <c r="BH219" s="2">
        <f t="shared" si="288"/>
        <v>0</v>
      </c>
      <c r="BI219" s="2">
        <f t="shared" si="288"/>
        <v>0</v>
      </c>
      <c r="BJ219" s="2">
        <f t="shared" si="288"/>
        <v>0</v>
      </c>
      <c r="BK219" s="2">
        <f t="shared" si="288"/>
        <v>0</v>
      </c>
      <c r="BL219" s="2">
        <f>SUM(AP208:AP219)</f>
        <v>0</v>
      </c>
      <c r="BM219" s="2">
        <f>SUM(AQ208:AQ219)</f>
        <v>0</v>
      </c>
      <c r="BN219">
        <f ca="1">SUM(OFFSET($B219,-($B219-1),MATCH(BN$6,$7:$7,)-1,1,1):OFFSET($B219,0,MATCH(BN$6,$7:$7,)-1,1,1))</f>
        <v>23999</v>
      </c>
      <c r="BO219">
        <f ca="1">SUM(OFFSET($B219,-($B219-1),MATCH(BO$6,$7:$7,)-1,1,1):OFFSET($B219,0,MATCH(BO$6,$7:$7,)-1,1,1))</f>
        <v>2122</v>
      </c>
      <c r="BP219">
        <f ca="1">SUM(OFFSET($B219,-($B219-1),MATCH(BP$6,$7:$7,)-1,1,1):OFFSET($B219,0,MATCH(BP$6,$7:$7,)-1,1,1))</f>
        <v>45214</v>
      </c>
      <c r="BQ219">
        <f ca="1">SUM(OFFSET($B219,-($B219-1),MATCH(BQ$6,$7:$7,)-1,1,1):OFFSET($B219,0,MATCH(BQ$6,$7:$7,)-1,1,1))</f>
        <v>1567</v>
      </c>
      <c r="BR219">
        <f ca="1">SUM(OFFSET($B219,-($B219-1),MATCH(BR$6,$7:$7,)-1,1,1):OFFSET($B219,0,MATCH(BR$6,$7:$7,)-1,1,1))</f>
        <v>871</v>
      </c>
      <c r="BS219">
        <f ca="1">SUM(OFFSET($B219,-($B219-1),MATCH(BS$6,$7:$7,)-1,1,1):OFFSET($B219,0,MATCH(BS$6,$7:$7,)-1,1,1))</f>
        <v>1599</v>
      </c>
      <c r="BT219">
        <f ca="1">SUM(OFFSET($B219,-($B219-1),MATCH(BT$6,$7:$7,)-1,1,1):OFFSET($B219,0,MATCH(BT$6,$7:$7,)-1,1,1))</f>
        <v>0</v>
      </c>
      <c r="BU219">
        <f ca="1">SUM(OFFSET($B219,-($B219-1),MATCH(BU$6,$7:$7,)-1,1,1):OFFSET($B219,0,MATCH(BU$6,$7:$7,)-1,1,1))</f>
        <v>0</v>
      </c>
      <c r="BV219">
        <f ca="1">SUM(OFFSET($B219,-($B219-1),MATCH(BV$6,$7:$7,)-1,1,1):OFFSET($B219,0,MATCH(BV$6,$7:$7,)-1,1,1))</f>
        <v>0</v>
      </c>
      <c r="BW219">
        <f ca="1">SUM(OFFSET($B219,-($B219-1),MATCH(BW$6,$7:$7,)-1,1,1):OFFSET($B219,0,MATCH(BW$6,$7:$7,)-1,1,1))</f>
        <v>3661</v>
      </c>
      <c r="BX219">
        <f ca="1">SUM(OFFSET($B219,-($B219-1),MATCH(BX$6,$7:$7,)-1,1,1):OFFSET($B219,0,MATCH(BX$6,$7:$7,)-1,1,1))</f>
        <v>0</v>
      </c>
      <c r="BY219">
        <f ca="1">SUM(OFFSET($B219,-($B219-1),MATCH(BY$6,$7:$7,)-1,1,1):OFFSET($B219,0,MATCH(BY$6,$7:$7,)-1,1,1))</f>
        <v>0</v>
      </c>
      <c r="BZ219">
        <f ca="1">SUM(OFFSET($B219,-($B219-1),MATCH(BZ$6,$7:$7,)-1,1,1):OFFSET($B219,0,MATCH(BZ$6,$7:$7,)-1,1,1))</f>
        <v>2122</v>
      </c>
      <c r="CA219">
        <f ca="1">SUM(OFFSET($B219,-($B219-1),MATCH(CA$6,$7:$7,)-1,1,1):OFFSET($B219,0,MATCH(CA$6,$7:$7,)-1,1,1))</f>
        <v>1599</v>
      </c>
      <c r="CB219">
        <f ca="1">SUM(OFFSET($B219,-($B219-1),MATCH(CB$6,$7:$7,)-1,1,1):OFFSET($B219,0,MATCH(CB$6,$7:$7,)-1,1,1))</f>
        <v>0</v>
      </c>
      <c r="CC219">
        <f ca="1">SUM(OFFSET($B219,-($B219-1),MATCH(CC$6,$7:$7,)-1,1,1):OFFSET($B219,0,MATCH(CC$6,$7:$7,)-1,1,1))</f>
        <v>0</v>
      </c>
      <c r="CD219">
        <f ca="1">SUM(OFFSET($B219,-($B219-1),MATCH(CD$6,$7:$7,)-1,1,1):OFFSET($B219,0,MATCH(CD$6,$7:$7,)-1,1,1))</f>
        <v>0</v>
      </c>
      <c r="CE219">
        <f ca="1">SUM(OFFSET($B219,-($B219-1),MATCH(CE$6,$7:$7,)-1,1,1):OFFSET($B219,0,MATCH(CE$6,$7:$7,)-1,1,1))</f>
        <v>0</v>
      </c>
      <c r="CF219">
        <f ca="1">SUM(OFFSET($B219,-($B219-1),MATCH(CF$6,$7:$7,)-1,1,1):OFFSET($B219,0,MATCH(CF$6,$7:$7,)-1,1,1))</f>
        <v>0</v>
      </c>
      <c r="CG219">
        <f ca="1">SUM(OFFSET($B219,-($B219-1),MATCH(CG$6,$7:$7,)-1,1,1):OFFSET($B219,0,MATCH(CG$6,$7:$7,)-1,1,1))</f>
        <v>0</v>
      </c>
      <c r="CH219">
        <f ca="1">SUM(OFFSET($B219,-($B219-1),MATCH(CH$6,$7:$7,)-1,1,1):OFFSET($B219,0,MATCH(CH$6,$7:$7,)-1,1,1))</f>
        <v>0</v>
      </c>
      <c r="CI219">
        <f ca="1">SUM(OFFSET($B219,-($B219-1),MATCH(CI$6,$7:$7,)-1,1,1):OFFSET($B219,0,MATCH(CI$6,$7:$7,)-1,1,1))</f>
        <v>32846</v>
      </c>
      <c r="CJ219" s="41">
        <f>'[3]Tab L Summary'!$B138</f>
        <v>1740</v>
      </c>
      <c r="CK219">
        <f>'[3]Tab L Summary'!$D138</f>
        <v>1609</v>
      </c>
      <c r="CL219" s="41">
        <f>'[3]Tab L Summary'!$F138</f>
        <v>5436</v>
      </c>
      <c r="CM219">
        <f>'[3]Tab L Summary'!$H138</f>
        <v>0</v>
      </c>
      <c r="CN219" s="41">
        <f>'[3]Tab L Summary'!$J138</f>
        <v>1250</v>
      </c>
      <c r="CO219" s="134">
        <f t="shared" si="286"/>
        <v>21543</v>
      </c>
      <c r="CP219" s="2">
        <f t="shared" si="286"/>
        <v>28883</v>
      </c>
      <c r="CQ219" s="2">
        <f t="shared" si="286"/>
        <v>81947</v>
      </c>
      <c r="CR219" s="2">
        <f t="shared" si="286"/>
        <v>0</v>
      </c>
      <c r="CS219" s="2">
        <f t="shared" si="286"/>
        <v>17818</v>
      </c>
      <c r="CT219">
        <f ca="1">SUM(OFFSET($B219,-($B219-1),MATCH(CT$6,$7:$7,)-1,1,1):OFFSET($B219,0,MATCH(CT$6,$7:$7,)-1,1,1))</f>
        <v>5361</v>
      </c>
      <c r="CU219">
        <f ca="1">SUM(OFFSET($B219,-($B219-1),MATCH(CU$6,$7:$7,)-1,1,1):OFFSET($B219,0,MATCH(CU$6,$7:$7,)-1,1,1))</f>
        <v>17752</v>
      </c>
      <c r="CV219">
        <f ca="1">SUM(OFFSET($B219,-($B219-1),MATCH(CV$6,$7:$7,)-1,1,1):OFFSET($B219,0,MATCH(CV$6,$7:$7,)-1,1,1))</f>
        <v>0</v>
      </c>
      <c r="CW219">
        <f ca="1">SUM(OFFSET($B219,-($B219-1),MATCH(CW$6,$7:$7,)-1,1,1):OFFSET($B219,0,MATCH(CW$6,$7:$7,)-1,1,1))</f>
        <v>3550</v>
      </c>
      <c r="CX219">
        <f ca="1">SUM(OFFSET($B219,-($B219-1),MATCH(CX$6,$7:$7,)-1,1,1):OFFSET($B219,0,MATCH(CX$6,$7:$7,)-1,1,1))</f>
        <v>62571</v>
      </c>
    </row>
    <row r="220" spans="2:102">
      <c r="B220" s="38">
        <v>4</v>
      </c>
      <c r="C220" s="37">
        <v>45108</v>
      </c>
      <c r="D220" s="153">
        <f>'[3]Data Summary'!$E95</f>
        <v>55957</v>
      </c>
      <c r="E220" s="154">
        <f>'[3]Data Summary'!$I95</f>
        <v>411</v>
      </c>
      <c r="F220" s="154">
        <f>'[3]Data Summary'!$M95</f>
        <v>70312</v>
      </c>
      <c r="G220" s="155">
        <f t="shared" ref="G220:G225" si="289">SUM(D209:D220)</f>
        <v>657836</v>
      </c>
      <c r="H220" s="155">
        <f t="shared" si="283"/>
        <v>4641</v>
      </c>
      <c r="I220" s="155">
        <f t="shared" si="283"/>
        <v>793397</v>
      </c>
      <c r="J220" s="155">
        <f ca="1">SUM(OFFSET($B220,-($B220-1),MATCH(J$6,$7:$7,)-1,1,1):OFFSET($B220,0,MATCH(J$6,$7:$7,)-1,1,1))</f>
        <v>1626</v>
      </c>
      <c r="K220" s="155">
        <f ca="1">SUM(OFFSET($B220,-($B220-1),MATCH(K$6,$7:$7,)-1,1,1):OFFSET($B220,0,MATCH(K$6,$7:$7,)-1,1,1))</f>
        <v>278475</v>
      </c>
      <c r="L220" s="155">
        <f ca="1">SUM(OFFSET($B220,-($B220-1),MATCH(L$6,$7:$7,)-1,1,1):OFFSET($B220,0,MATCH(L$6,$7:$7,)-1,1,1))</f>
        <v>2551273</v>
      </c>
      <c r="M220" s="31">
        <f>'[3]Data Summary'!$C95</f>
        <v>386680</v>
      </c>
      <c r="N220" s="41">
        <f>'[3]Data Summary'!$G95</f>
        <v>5548</v>
      </c>
      <c r="O220" s="41">
        <f>'[3]Data Summary'!$K95</f>
        <v>511468</v>
      </c>
      <c r="P220">
        <f t="shared" si="284"/>
        <v>4738147</v>
      </c>
      <c r="Q220">
        <f t="shared" si="284"/>
        <v>66467</v>
      </c>
      <c r="R220">
        <f t="shared" si="284"/>
        <v>5754073</v>
      </c>
      <c r="S220">
        <f ca="1">SUM(OFFSET($B220,-($B220-1),MATCH(S$6,$7:$7,)-1,1,1):OFFSET($B220,0,MATCH(S$6,$7:$7,)-1,1,1))</f>
        <v>21502</v>
      </c>
      <c r="T220">
        <f ca="1">SUM(OFFSET($B220,-($B220-1),MATCH(T$6,$7:$7,)-1,1,1):OFFSET($B220,0,MATCH(T$6,$7:$7,)-1,1,1))</f>
        <v>1944914</v>
      </c>
      <c r="U220">
        <f ca="1">SUM(OFFSET($B220,-($B220-1),MATCH(U$6,$7:$7,)-1,1,1):OFFSET($B220,0,MATCH(U$6,$7:$7,)-1,1,1))</f>
        <v>19050071</v>
      </c>
      <c r="V220" s="31">
        <f>'[3]Tab K Summary'!$B139</f>
        <v>1309</v>
      </c>
      <c r="W220" s="41">
        <f>'[3]Tab K Summary'!$D139</f>
        <v>6062</v>
      </c>
      <c r="X220" s="41">
        <f>'[3]Tab K Summary'!$F139</f>
        <v>1003</v>
      </c>
      <c r="Y220" s="41">
        <f>'[3]Tab K Summary'!$H139</f>
        <v>17436</v>
      </c>
      <c r="Z220" s="41">
        <f>'[3]Tab K Summary'!$J139</f>
        <v>657</v>
      </c>
      <c r="AA220" s="41">
        <f>'[3]Tab K Summary'!$L139</f>
        <v>348</v>
      </c>
      <c r="AB220" s="41">
        <f>'[3]Tab K Summary'!$N139</f>
        <v>1567</v>
      </c>
      <c r="AC220" s="41">
        <f>'[3]Tab K Summary'!$P139</f>
        <v>0</v>
      </c>
      <c r="AD220" s="41">
        <f>'[3]Tab K Summary'!$R139</f>
        <v>0</v>
      </c>
      <c r="AE220" s="41">
        <f>'[3]Tab K Summary'!$T139</f>
        <v>0</v>
      </c>
      <c r="AF220" s="41">
        <f t="shared" si="271"/>
        <v>1309</v>
      </c>
      <c r="AG220" s="41">
        <f>'[3]Tab K Summary'!$X139</f>
        <v>0</v>
      </c>
      <c r="AH220" s="41">
        <f>'[3]Tab K Summary'!$Z139</f>
        <v>0</v>
      </c>
      <c r="AI220" s="41">
        <f t="shared" si="272"/>
        <v>1003</v>
      </c>
      <c r="AJ220" s="41">
        <f t="shared" si="273"/>
        <v>1567</v>
      </c>
      <c r="AK220" s="41">
        <f>'[3]Tab K Summary'!$AF139</f>
        <v>0</v>
      </c>
      <c r="AL220" s="41">
        <f>'[3]Tab K Summary'!$AH139</f>
        <v>0</v>
      </c>
      <c r="AM220" s="41">
        <f>'[3]Tab K Summary'!$AJ139</f>
        <v>0</v>
      </c>
      <c r="AN220" s="41">
        <f>'[3]Tab K Summary'!$AL139</f>
        <v>0</v>
      </c>
      <c r="AO220" s="41">
        <f>'[3]Tab K Summary'!$AN139</f>
        <v>0</v>
      </c>
      <c r="AP220" s="41">
        <f>'[3]Tab K Summary'!$AP139</f>
        <v>0</v>
      </c>
      <c r="AQ220" s="41">
        <f>'[3]Tab K Summary'!$AR139</f>
        <v>0</v>
      </c>
      <c r="AR220" s="2">
        <f t="shared" si="287"/>
        <v>12782</v>
      </c>
      <c r="AS220" s="2">
        <f t="shared" si="287"/>
        <v>108473</v>
      </c>
      <c r="AT220" s="2">
        <f t="shared" si="287"/>
        <v>14880</v>
      </c>
      <c r="AU220" s="2">
        <f t="shared" si="287"/>
        <v>171140</v>
      </c>
      <c r="AV220" s="2">
        <f t="shared" si="287"/>
        <v>9137</v>
      </c>
      <c r="AW220" s="2">
        <f t="shared" si="287"/>
        <v>3216</v>
      </c>
      <c r="AX220" s="2">
        <f t="shared" si="287"/>
        <v>9334</v>
      </c>
      <c r="AY220" s="2">
        <f t="shared" si="287"/>
        <v>0</v>
      </c>
      <c r="AZ220" s="2">
        <f t="shared" si="287"/>
        <v>0</v>
      </c>
      <c r="BA220" s="2">
        <f t="shared" si="287"/>
        <v>0</v>
      </c>
      <c r="BB220" s="2">
        <f t="shared" si="288"/>
        <v>12782</v>
      </c>
      <c r="BC220" s="2">
        <f t="shared" si="288"/>
        <v>0</v>
      </c>
      <c r="BD220" s="2">
        <f t="shared" si="288"/>
        <v>0</v>
      </c>
      <c r="BE220" s="2">
        <f t="shared" si="288"/>
        <v>14880</v>
      </c>
      <c r="BF220" s="2">
        <f t="shared" si="288"/>
        <v>9334</v>
      </c>
      <c r="BG220" s="2">
        <f t="shared" si="288"/>
        <v>0</v>
      </c>
      <c r="BH220" s="2">
        <f t="shared" si="288"/>
        <v>0</v>
      </c>
      <c r="BI220" s="2">
        <f t="shared" si="288"/>
        <v>0</v>
      </c>
      <c r="BJ220" s="2">
        <f t="shared" si="288"/>
        <v>0</v>
      </c>
      <c r="BK220" s="2">
        <f t="shared" si="288"/>
        <v>0</v>
      </c>
      <c r="BL220" s="2">
        <f>SUM(AP209:AP220)</f>
        <v>0</v>
      </c>
      <c r="BM220" s="2">
        <f>SUM(AQ209:AQ220)</f>
        <v>0</v>
      </c>
      <c r="BN220">
        <f ca="1">SUM(OFFSET($B220,-($B220-1),MATCH(BN$6,$7:$7,)-1,1,1):OFFSET($B220,0,MATCH(BN$6,$7:$7,)-1,1,1))</f>
        <v>30061</v>
      </c>
      <c r="BO220">
        <f ca="1">SUM(OFFSET($B220,-($B220-1),MATCH(BO$6,$7:$7,)-1,1,1):OFFSET($B220,0,MATCH(BO$6,$7:$7,)-1,1,1))</f>
        <v>3125</v>
      </c>
      <c r="BP220">
        <f ca="1">SUM(OFFSET($B220,-($B220-1),MATCH(BP$6,$7:$7,)-1,1,1):OFFSET($B220,0,MATCH(BP$6,$7:$7,)-1,1,1))</f>
        <v>62650</v>
      </c>
      <c r="BQ220">
        <f ca="1">SUM(OFFSET($B220,-($B220-1),MATCH(BQ$6,$7:$7,)-1,1,1):OFFSET($B220,0,MATCH(BQ$6,$7:$7,)-1,1,1))</f>
        <v>2224</v>
      </c>
      <c r="BR220">
        <f ca="1">SUM(OFFSET($B220,-($B220-1),MATCH(BR$6,$7:$7,)-1,1,1):OFFSET($B220,0,MATCH(BR$6,$7:$7,)-1,1,1))</f>
        <v>1219</v>
      </c>
      <c r="BS220">
        <f ca="1">SUM(OFFSET($B220,-($B220-1),MATCH(BS$6,$7:$7,)-1,1,1):OFFSET($B220,0,MATCH(BS$6,$7:$7,)-1,1,1))</f>
        <v>3166</v>
      </c>
      <c r="BT220">
        <f ca="1">SUM(OFFSET($B220,-($B220-1),MATCH(BT$6,$7:$7,)-1,1,1):OFFSET($B220,0,MATCH(BT$6,$7:$7,)-1,1,1))</f>
        <v>0</v>
      </c>
      <c r="BU220">
        <f ca="1">SUM(OFFSET($B220,-($B220-1),MATCH(BU$6,$7:$7,)-1,1,1):OFFSET($B220,0,MATCH(BU$6,$7:$7,)-1,1,1))</f>
        <v>0</v>
      </c>
      <c r="BV220">
        <f ca="1">SUM(OFFSET($B220,-($B220-1),MATCH(BV$6,$7:$7,)-1,1,1):OFFSET($B220,0,MATCH(BV$6,$7:$7,)-1,1,1))</f>
        <v>0</v>
      </c>
      <c r="BW220">
        <f ca="1">SUM(OFFSET($B220,-($B220-1),MATCH(BW$6,$7:$7,)-1,1,1):OFFSET($B220,0,MATCH(BW$6,$7:$7,)-1,1,1))</f>
        <v>4970</v>
      </c>
      <c r="BX220">
        <f ca="1">SUM(OFFSET($B220,-($B220-1),MATCH(BX$6,$7:$7,)-1,1,1):OFFSET($B220,0,MATCH(BX$6,$7:$7,)-1,1,1))</f>
        <v>0</v>
      </c>
      <c r="BY220">
        <f ca="1">SUM(OFFSET($B220,-($B220-1),MATCH(BY$6,$7:$7,)-1,1,1):OFFSET($B220,0,MATCH(BY$6,$7:$7,)-1,1,1))</f>
        <v>0</v>
      </c>
      <c r="BZ220">
        <f ca="1">SUM(OFFSET($B220,-($B220-1),MATCH(BZ$6,$7:$7,)-1,1,1):OFFSET($B220,0,MATCH(BZ$6,$7:$7,)-1,1,1))</f>
        <v>3125</v>
      </c>
      <c r="CA220">
        <f ca="1">SUM(OFFSET($B220,-($B220-1),MATCH(CA$6,$7:$7,)-1,1,1):OFFSET($B220,0,MATCH(CA$6,$7:$7,)-1,1,1))</f>
        <v>3166</v>
      </c>
      <c r="CB220">
        <f ca="1">SUM(OFFSET($B220,-($B220-1),MATCH(CB$6,$7:$7,)-1,1,1):OFFSET($B220,0,MATCH(CB$6,$7:$7,)-1,1,1))</f>
        <v>0</v>
      </c>
      <c r="CC220">
        <f ca="1">SUM(OFFSET($B220,-($B220-1),MATCH(CC$6,$7:$7,)-1,1,1):OFFSET($B220,0,MATCH(CC$6,$7:$7,)-1,1,1))</f>
        <v>0</v>
      </c>
      <c r="CD220">
        <f ca="1">SUM(OFFSET($B220,-($B220-1),MATCH(CD$6,$7:$7,)-1,1,1):OFFSET($B220,0,MATCH(CD$6,$7:$7,)-1,1,1))</f>
        <v>0</v>
      </c>
      <c r="CE220">
        <f ca="1">SUM(OFFSET($B220,-($B220-1),MATCH(CE$6,$7:$7,)-1,1,1):OFFSET($B220,0,MATCH(CE$6,$7:$7,)-1,1,1))</f>
        <v>0</v>
      </c>
      <c r="CF220">
        <f ca="1">SUM(OFFSET($B220,-($B220-1),MATCH(CF$6,$7:$7,)-1,1,1):OFFSET($B220,0,MATCH(CF$6,$7:$7,)-1,1,1))</f>
        <v>0</v>
      </c>
      <c r="CG220">
        <f ca="1">SUM(OFFSET($B220,-($B220-1),MATCH(CG$6,$7:$7,)-1,1,1):OFFSET($B220,0,MATCH(CG$6,$7:$7,)-1,1,1))</f>
        <v>0</v>
      </c>
      <c r="CH220">
        <f ca="1">SUM(OFFSET($B220,-($B220-1),MATCH(CH$6,$7:$7,)-1,1,1):OFFSET($B220,0,MATCH(CH$6,$7:$7,)-1,1,1))</f>
        <v>0</v>
      </c>
      <c r="CI220">
        <f ca="1">SUM(OFFSET($B220,-($B220-1),MATCH(CI$6,$7:$7,)-1,1,1):OFFSET($B220,0,MATCH(CI$6,$7:$7,)-1,1,1))</f>
        <v>45628</v>
      </c>
      <c r="CJ220" s="41">
        <f>'[3]Tab L Summary'!$B139</f>
        <v>1942</v>
      </c>
      <c r="CK220">
        <f>'[3]Tab L Summary'!$D139</f>
        <v>2605</v>
      </c>
      <c r="CL220" s="41">
        <f>'[3]Tab L Summary'!$F139</f>
        <v>4460</v>
      </c>
      <c r="CM220">
        <f>'[3]Tab L Summary'!$H139</f>
        <v>0</v>
      </c>
      <c r="CN220" s="41">
        <f>'[3]Tab L Summary'!$J139</f>
        <v>1410</v>
      </c>
      <c r="CO220" s="134">
        <f t="shared" si="286"/>
        <v>22148</v>
      </c>
      <c r="CP220" s="2">
        <f t="shared" si="286"/>
        <v>30086</v>
      </c>
      <c r="CQ220" s="2">
        <f t="shared" si="286"/>
        <v>80554</v>
      </c>
      <c r="CR220" s="2">
        <f t="shared" si="286"/>
        <v>0</v>
      </c>
      <c r="CS220" s="2">
        <f t="shared" si="286"/>
        <v>18398</v>
      </c>
      <c r="CT220">
        <f ca="1">SUM(OFFSET($B220,-($B220-1),MATCH(CT$6,$7:$7,)-1,1,1):OFFSET($B220,0,MATCH(CT$6,$7:$7,)-1,1,1))</f>
        <v>7966</v>
      </c>
      <c r="CU220">
        <f ca="1">SUM(OFFSET($B220,-($B220-1),MATCH(CU$6,$7:$7,)-1,1,1):OFFSET($B220,0,MATCH(CU$6,$7:$7,)-1,1,1))</f>
        <v>22212</v>
      </c>
      <c r="CV220">
        <f ca="1">SUM(OFFSET($B220,-($B220-1),MATCH(CV$6,$7:$7,)-1,1,1):OFFSET($B220,0,MATCH(CV$6,$7:$7,)-1,1,1))</f>
        <v>0</v>
      </c>
      <c r="CW220">
        <f ca="1">SUM(OFFSET($B220,-($B220-1),MATCH(CW$6,$7:$7,)-1,1,1):OFFSET($B220,0,MATCH(CW$6,$7:$7,)-1,1,1))</f>
        <v>4960</v>
      </c>
      <c r="CX220">
        <f ca="1">SUM(OFFSET($B220,-($B220-1),MATCH(CX$6,$7:$7,)-1,1,1):OFFSET($B220,0,MATCH(CX$6,$7:$7,)-1,1,1))</f>
        <v>84719</v>
      </c>
    </row>
    <row r="221" spans="2:102">
      <c r="B221" s="38">
        <v>5</v>
      </c>
      <c r="C221" s="37">
        <v>45139</v>
      </c>
      <c r="D221" s="153">
        <f>'[3]Data Summary'!$E96</f>
        <v>53315</v>
      </c>
      <c r="E221" s="154">
        <f>'[3]Data Summary'!$I96</f>
        <v>399</v>
      </c>
      <c r="F221" s="154">
        <f>'[3]Data Summary'!$M96</f>
        <v>68299</v>
      </c>
      <c r="G221" s="155">
        <f t="shared" si="289"/>
        <v>667504</v>
      </c>
      <c r="H221" s="155">
        <f t="shared" ref="H221:I223" si="290">SUM(E210:E221)</f>
        <v>4704</v>
      </c>
      <c r="I221" s="155">
        <f t="shared" si="290"/>
        <v>804236</v>
      </c>
      <c r="J221" s="155">
        <f ca="1">SUM(OFFSET($B221,-($B221-1),MATCH(J$6,$7:$7,)-1,1,1):OFFSET($B221,0,MATCH(J$6,$7:$7,)-1,1,1))</f>
        <v>2025</v>
      </c>
      <c r="K221" s="155">
        <f ca="1">SUM(OFFSET($B221,-($B221-1),MATCH(K$6,$7:$7,)-1,1,1):OFFSET($B221,0,MATCH(K$6,$7:$7,)-1,1,1))</f>
        <v>346774</v>
      </c>
      <c r="L221" s="155">
        <f ca="1">SUM(OFFSET($B221,-($B221-1),MATCH(L$6,$7:$7,)-1,1,1):OFFSET($B221,0,MATCH(L$6,$7:$7,)-1,1,1))</f>
        <v>3218777</v>
      </c>
      <c r="M221" s="31">
        <f>'[3]Data Summary'!$C96</f>
        <v>401990</v>
      </c>
      <c r="N221" s="41">
        <f>'[3]Data Summary'!$G96</f>
        <v>5603</v>
      </c>
      <c r="O221" s="41">
        <f>'[3]Data Summary'!$K96</f>
        <v>520842</v>
      </c>
      <c r="P221">
        <f t="shared" ref="P221:R222" si="291">SUM(M210:M221)</f>
        <v>4735181</v>
      </c>
      <c r="Q221">
        <f t="shared" si="291"/>
        <v>66507</v>
      </c>
      <c r="R221">
        <f t="shared" si="291"/>
        <v>5790190</v>
      </c>
      <c r="S221">
        <f ca="1">SUM(OFFSET($B221,-($B221-1),MATCH(S$6,$7:$7,)-1,1,1):OFFSET($B221,0,MATCH(S$6,$7:$7,)-1,1,1))</f>
        <v>27105</v>
      </c>
      <c r="T221">
        <f ca="1">SUM(OFFSET($B221,-($B221-1),MATCH(T$6,$7:$7,)-1,1,1):OFFSET($B221,0,MATCH(T$6,$7:$7,)-1,1,1))</f>
        <v>2465756</v>
      </c>
      <c r="U221">
        <f ca="1">SUM(OFFSET($B221,-($B221-1),MATCH(U$6,$7:$7,)-1,1,1):OFFSET($B221,0,MATCH(U$6,$7:$7,)-1,1,1))</f>
        <v>23785252</v>
      </c>
      <c r="V221" s="31">
        <f>'[3]Tab K Summary'!$B140</f>
        <v>1285</v>
      </c>
      <c r="W221" s="41">
        <f>'[3]Tab K Summary'!$D140</f>
        <v>6561</v>
      </c>
      <c r="X221" s="41">
        <f>'[3]Tab K Summary'!$F140</f>
        <v>798</v>
      </c>
      <c r="Y221" s="41">
        <f>'[3]Tab K Summary'!$H140</f>
        <v>15702</v>
      </c>
      <c r="Z221" s="41">
        <f>'[3]Tab K Summary'!$J140</f>
        <v>484</v>
      </c>
      <c r="AA221" s="41">
        <f>'[3]Tab K Summary'!$L140</f>
        <v>253</v>
      </c>
      <c r="AB221" s="41">
        <f>'[3]Tab K Summary'!$N140</f>
        <v>1113</v>
      </c>
      <c r="AC221" s="41">
        <f>'[3]Tab K Summary'!$P140</f>
        <v>0</v>
      </c>
      <c r="AD221" s="41">
        <f>'[3]Tab K Summary'!$R140</f>
        <v>0</v>
      </c>
      <c r="AE221" s="41">
        <f>'[3]Tab K Summary'!$T140</f>
        <v>0</v>
      </c>
      <c r="AF221" s="41">
        <f t="shared" ref="AF221:AF228" si="292">V221</f>
        <v>1285</v>
      </c>
      <c r="AG221" s="41">
        <f>'[3]Tab K Summary'!$X140</f>
        <v>0</v>
      </c>
      <c r="AH221" s="41">
        <f>'[3]Tab K Summary'!$Z140</f>
        <v>0</v>
      </c>
      <c r="AI221" s="41">
        <f t="shared" ref="AI221:AI228" si="293">X221</f>
        <v>798</v>
      </c>
      <c r="AJ221" s="41">
        <f t="shared" ref="AJ221:AJ228" si="294">AB221</f>
        <v>1113</v>
      </c>
      <c r="AK221" s="41">
        <f>'[3]Tab K Summary'!$AF140</f>
        <v>0</v>
      </c>
      <c r="AL221" s="41">
        <f>'[3]Tab K Summary'!$AH140</f>
        <v>0</v>
      </c>
      <c r="AM221" s="41">
        <f>'[3]Tab K Summary'!$AJ140</f>
        <v>0</v>
      </c>
      <c r="AN221" s="41">
        <f>'[3]Tab K Summary'!$AL140</f>
        <v>0</v>
      </c>
      <c r="AO221" s="41">
        <f>'[3]Tab K Summary'!$AN140</f>
        <v>0</v>
      </c>
      <c r="AP221" s="41">
        <f>'[3]Tab K Summary'!$AP140</f>
        <v>0</v>
      </c>
      <c r="AQ221" s="41">
        <f>'[3]Tab K Summary'!$AR140</f>
        <v>0</v>
      </c>
      <c r="AR221" s="2">
        <f t="shared" ref="AR221:BM221" si="295">SUM(V210:V221)</f>
        <v>13696</v>
      </c>
      <c r="AS221" s="2">
        <f t="shared" si="295"/>
        <v>107753</v>
      </c>
      <c r="AT221" s="2">
        <f t="shared" si="295"/>
        <v>15136</v>
      </c>
      <c r="AU221" s="2">
        <f t="shared" si="295"/>
        <v>174311</v>
      </c>
      <c r="AV221" s="2">
        <f t="shared" si="295"/>
        <v>9345</v>
      </c>
      <c r="AW221" s="2">
        <f t="shared" si="295"/>
        <v>3307</v>
      </c>
      <c r="AX221" s="2">
        <f t="shared" si="295"/>
        <v>10105</v>
      </c>
      <c r="AY221" s="2">
        <f t="shared" si="295"/>
        <v>0</v>
      </c>
      <c r="AZ221" s="2">
        <f t="shared" si="295"/>
        <v>0</v>
      </c>
      <c r="BA221" s="2">
        <f t="shared" si="295"/>
        <v>0</v>
      </c>
      <c r="BB221" s="2">
        <f t="shared" si="295"/>
        <v>13696</v>
      </c>
      <c r="BC221" s="2">
        <f t="shared" si="295"/>
        <v>0</v>
      </c>
      <c r="BD221" s="2">
        <f t="shared" si="295"/>
        <v>0</v>
      </c>
      <c r="BE221" s="2">
        <f t="shared" si="295"/>
        <v>15136</v>
      </c>
      <c r="BF221" s="2">
        <f t="shared" si="295"/>
        <v>10105</v>
      </c>
      <c r="BG221" s="2">
        <f t="shared" si="295"/>
        <v>0</v>
      </c>
      <c r="BH221" s="2">
        <f t="shared" si="295"/>
        <v>0</v>
      </c>
      <c r="BI221" s="2">
        <f t="shared" si="295"/>
        <v>0</v>
      </c>
      <c r="BJ221" s="2">
        <f t="shared" si="295"/>
        <v>0</v>
      </c>
      <c r="BK221" s="2">
        <f t="shared" si="295"/>
        <v>0</v>
      </c>
      <c r="BL221" s="2">
        <f t="shared" si="295"/>
        <v>0</v>
      </c>
      <c r="BM221" s="2">
        <f t="shared" si="295"/>
        <v>0</v>
      </c>
      <c r="BN221">
        <f ca="1">SUM(OFFSET($B221,-($B221-1),MATCH(BN$6,$7:$7,)-1,1,1):OFFSET($B221,0,MATCH(BN$6,$7:$7,)-1,1,1))</f>
        <v>36622</v>
      </c>
      <c r="BO221">
        <f ca="1">SUM(OFFSET($B221,-($B221-1),MATCH(BO$6,$7:$7,)-1,1,1):OFFSET($B221,0,MATCH(BO$6,$7:$7,)-1,1,1))</f>
        <v>3923</v>
      </c>
      <c r="BP221">
        <f ca="1">SUM(OFFSET($B221,-($B221-1),MATCH(BP$6,$7:$7,)-1,1,1):OFFSET($B221,0,MATCH(BP$6,$7:$7,)-1,1,1))</f>
        <v>78352</v>
      </c>
      <c r="BQ221">
        <f ca="1">SUM(OFFSET($B221,-($B221-1),MATCH(BQ$6,$7:$7,)-1,1,1):OFFSET($B221,0,MATCH(BQ$6,$7:$7,)-1,1,1))</f>
        <v>2708</v>
      </c>
      <c r="BR221">
        <f ca="1">SUM(OFFSET($B221,-($B221-1),MATCH(BR$6,$7:$7,)-1,1,1):OFFSET($B221,0,MATCH(BR$6,$7:$7,)-1,1,1))</f>
        <v>1472</v>
      </c>
      <c r="BS221">
        <f ca="1">SUM(OFFSET($B221,-($B221-1),MATCH(BS$6,$7:$7,)-1,1,1):OFFSET($B221,0,MATCH(BS$6,$7:$7,)-1,1,1))</f>
        <v>4279</v>
      </c>
      <c r="BT221">
        <f ca="1">SUM(OFFSET($B221,-($B221-1),MATCH(BT$6,$7:$7,)-1,1,1):OFFSET($B221,0,MATCH(BT$6,$7:$7,)-1,1,1))</f>
        <v>0</v>
      </c>
      <c r="BU221">
        <f ca="1">SUM(OFFSET($B221,-($B221-1),MATCH(BU$6,$7:$7,)-1,1,1):OFFSET($B221,0,MATCH(BU$6,$7:$7,)-1,1,1))</f>
        <v>0</v>
      </c>
      <c r="BV221">
        <f ca="1">SUM(OFFSET($B221,-($B221-1),MATCH(BV$6,$7:$7,)-1,1,1):OFFSET($B221,0,MATCH(BV$6,$7:$7,)-1,1,1))</f>
        <v>0</v>
      </c>
      <c r="BW221">
        <f ca="1">SUM(OFFSET($B221,-($B221-1),MATCH(BW$6,$7:$7,)-1,1,1):OFFSET($B221,0,MATCH(BW$6,$7:$7,)-1,1,1))</f>
        <v>6255</v>
      </c>
      <c r="BX221">
        <f ca="1">SUM(OFFSET($B221,-($B221-1),MATCH(BX$6,$7:$7,)-1,1,1):OFFSET($B221,0,MATCH(BX$6,$7:$7,)-1,1,1))</f>
        <v>0</v>
      </c>
      <c r="BY221">
        <f ca="1">SUM(OFFSET($B221,-($B221-1),MATCH(BY$6,$7:$7,)-1,1,1):OFFSET($B221,0,MATCH(BY$6,$7:$7,)-1,1,1))</f>
        <v>0</v>
      </c>
      <c r="BZ221">
        <f ca="1">SUM(OFFSET($B221,-($B221-1),MATCH(BZ$6,$7:$7,)-1,1,1):OFFSET($B221,0,MATCH(BZ$6,$7:$7,)-1,1,1))</f>
        <v>3923</v>
      </c>
      <c r="CA221">
        <f ca="1">SUM(OFFSET($B221,-($B221-1),MATCH(CA$6,$7:$7,)-1,1,1):OFFSET($B221,0,MATCH(CA$6,$7:$7,)-1,1,1))</f>
        <v>4279</v>
      </c>
      <c r="CB221">
        <f ca="1">SUM(OFFSET($B221,-($B221-1),MATCH(CB$6,$7:$7,)-1,1,1):OFFSET($B221,0,MATCH(CB$6,$7:$7,)-1,1,1))</f>
        <v>0</v>
      </c>
      <c r="CC221">
        <f ca="1">SUM(OFFSET($B221,-($B221-1),MATCH(CC$6,$7:$7,)-1,1,1):OFFSET($B221,0,MATCH(CC$6,$7:$7,)-1,1,1))</f>
        <v>0</v>
      </c>
      <c r="CD221">
        <f ca="1">SUM(OFFSET($B221,-($B221-1),MATCH(CD$6,$7:$7,)-1,1,1):OFFSET($B221,0,MATCH(CD$6,$7:$7,)-1,1,1))</f>
        <v>0</v>
      </c>
      <c r="CE221">
        <f ca="1">SUM(OFFSET($B221,-($B221-1),MATCH(CE$6,$7:$7,)-1,1,1):OFFSET($B221,0,MATCH(CE$6,$7:$7,)-1,1,1))</f>
        <v>0</v>
      </c>
      <c r="CF221">
        <f ca="1">SUM(OFFSET($B221,-($B221-1),MATCH(CF$6,$7:$7,)-1,1,1):OFFSET($B221,0,MATCH(CF$6,$7:$7,)-1,1,1))</f>
        <v>0</v>
      </c>
      <c r="CG221">
        <f ca="1">SUM(OFFSET($B221,-($B221-1),MATCH(CG$6,$7:$7,)-1,1,1):OFFSET($B221,0,MATCH(CG$6,$7:$7,)-1,1,1))</f>
        <v>0</v>
      </c>
      <c r="CH221">
        <f ca="1">SUM(OFFSET($B221,-($B221-1),MATCH(CH$6,$7:$7,)-1,1,1):OFFSET($B221,0,MATCH(CH$6,$7:$7,)-1,1,1))</f>
        <v>0</v>
      </c>
      <c r="CI221">
        <f ca="1">SUM(OFFSET($B221,-($B221-1),MATCH(CI$6,$7:$7,)-1,1,1):OFFSET($B221,0,MATCH(CI$6,$7:$7,)-1,1,1))</f>
        <v>59324</v>
      </c>
      <c r="CJ221" s="41">
        <f>'[3]Tab L Summary'!$B140</f>
        <v>2140</v>
      </c>
      <c r="CK221">
        <f>'[3]Tab L Summary'!$D140</f>
        <v>1828</v>
      </c>
      <c r="CL221" s="41">
        <f>'[3]Tab L Summary'!$F140</f>
        <v>4800</v>
      </c>
      <c r="CM221">
        <f>'[3]Tab L Summary'!$H140</f>
        <v>0</v>
      </c>
      <c r="CN221" s="41">
        <f>'[3]Tab L Summary'!$J140</f>
        <v>1063</v>
      </c>
      <c r="CO221" s="134">
        <f t="shared" ref="CO221:CS222" si="296">SUM(CJ210:CJ221)</f>
        <v>22488</v>
      </c>
      <c r="CP221" s="2">
        <f t="shared" si="296"/>
        <v>30729</v>
      </c>
      <c r="CQ221" s="2">
        <f t="shared" si="296"/>
        <v>80522</v>
      </c>
      <c r="CR221" s="2">
        <f t="shared" si="296"/>
        <v>0</v>
      </c>
      <c r="CS221" s="2">
        <f t="shared" si="296"/>
        <v>18700</v>
      </c>
      <c r="CT221">
        <f ca="1">SUM(OFFSET($B221,-($B221-1),MATCH(CT$6,$7:$7,)-1,1,1):OFFSET($B221,0,MATCH(CT$6,$7:$7,)-1,1,1))</f>
        <v>9794</v>
      </c>
      <c r="CU221">
        <f ca="1">SUM(OFFSET($B221,-($B221-1),MATCH(CU$6,$7:$7,)-1,1,1):OFFSET($B221,0,MATCH(CU$6,$7:$7,)-1,1,1))</f>
        <v>27012</v>
      </c>
      <c r="CV221">
        <f ca="1">SUM(OFFSET($B221,-($B221-1),MATCH(CV$6,$7:$7,)-1,1,1):OFFSET($B221,0,MATCH(CV$6,$7:$7,)-1,1,1))</f>
        <v>0</v>
      </c>
      <c r="CW221">
        <f ca="1">SUM(OFFSET($B221,-($B221-1),MATCH(CW$6,$7:$7,)-1,1,1):OFFSET($B221,0,MATCH(CW$6,$7:$7,)-1,1,1))</f>
        <v>6023</v>
      </c>
      <c r="CX221">
        <f ca="1">SUM(OFFSET($B221,-($B221-1),MATCH(CX$6,$7:$7,)-1,1,1):OFFSET($B221,0,MATCH(CX$6,$7:$7,)-1,1,1))</f>
        <v>107207</v>
      </c>
    </row>
    <row r="222" spans="2:102">
      <c r="B222" s="38">
        <v>6</v>
      </c>
      <c r="C222" s="37">
        <v>45170</v>
      </c>
      <c r="D222" s="153">
        <f>'[3]Data Summary'!$E97</f>
        <v>57484</v>
      </c>
      <c r="E222" s="154">
        <f>'[3]Data Summary'!$I97</f>
        <v>411</v>
      </c>
      <c r="F222" s="154">
        <f>'[3]Data Summary'!$M97</f>
        <v>70411</v>
      </c>
      <c r="G222" s="155">
        <f t="shared" si="289"/>
        <v>677175</v>
      </c>
      <c r="H222" s="155">
        <f t="shared" si="290"/>
        <v>4768</v>
      </c>
      <c r="I222" s="155">
        <f t="shared" si="290"/>
        <v>815366</v>
      </c>
      <c r="J222" s="155">
        <f ca="1">SUM(OFFSET($B222,-($B222-1),MATCH(J$6,$7:$7,)-1,1,1):OFFSET($B222,0,MATCH(J$6,$7:$7,)-1,1,1))</f>
        <v>2436</v>
      </c>
      <c r="K222" s="155">
        <f ca="1">SUM(OFFSET($B222,-($B222-1),MATCH(K$6,$7:$7,)-1,1,1):OFFSET($B222,0,MATCH(K$6,$7:$7,)-1,1,1))</f>
        <v>417185</v>
      </c>
      <c r="L222" s="155">
        <f ca="1">SUM(OFFSET($B222,-($B222-1),MATCH(L$6,$7:$7,)-1,1,1):OFFSET($B222,0,MATCH(L$6,$7:$7,)-1,1,1))</f>
        <v>3895952</v>
      </c>
      <c r="M222" s="31">
        <f>'[3]Data Summary'!$C97</f>
        <v>406765</v>
      </c>
      <c r="N222" s="41">
        <f>'[3]Data Summary'!$G97</f>
        <v>5305</v>
      </c>
      <c r="O222" s="41">
        <f>'[3]Data Summary'!$K97</f>
        <v>482967</v>
      </c>
      <c r="P222">
        <f t="shared" si="291"/>
        <v>4725533</v>
      </c>
      <c r="Q222">
        <f t="shared" si="291"/>
        <v>66156</v>
      </c>
      <c r="R222">
        <f t="shared" si="291"/>
        <v>5794347</v>
      </c>
      <c r="S222">
        <f ca="1">SUM(OFFSET($B222,-($B222-1),MATCH(S$6,$7:$7,)-1,1,1):OFFSET($B222,0,MATCH(S$6,$7:$7,)-1,1,1))</f>
        <v>32410</v>
      </c>
      <c r="T222">
        <f ca="1">SUM(OFFSET($B222,-($B222-1),MATCH(T$6,$7:$7,)-1,1,1):OFFSET($B222,0,MATCH(T$6,$7:$7,)-1,1,1))</f>
        <v>2948723</v>
      </c>
      <c r="U222">
        <f ca="1">SUM(OFFSET($B222,-($B222-1),MATCH(U$6,$7:$7,)-1,1,1):OFFSET($B222,0,MATCH(U$6,$7:$7,)-1,1,1))</f>
        <v>28510785</v>
      </c>
      <c r="V222" s="31">
        <f>'[3]Tab K Summary'!$B141</f>
        <v>1151</v>
      </c>
      <c r="W222" s="41">
        <f>'[3]Tab K Summary'!$D141</f>
        <v>8722</v>
      </c>
      <c r="X222" s="41">
        <f>'[3]Tab K Summary'!$F141</f>
        <v>636</v>
      </c>
      <c r="Y222" s="41">
        <f>'[3]Tab K Summary'!$H141</f>
        <v>16696</v>
      </c>
      <c r="Z222" s="41">
        <f>'[3]Tab K Summary'!$J141</f>
        <v>459</v>
      </c>
      <c r="AA222" s="41">
        <f>'[3]Tab K Summary'!$L141</f>
        <v>265</v>
      </c>
      <c r="AB222" s="41">
        <f>'[3]Tab K Summary'!$N141</f>
        <v>460</v>
      </c>
      <c r="AC222" s="41">
        <f>'[3]Tab K Summary'!$P141</f>
        <v>0</v>
      </c>
      <c r="AD222" s="41">
        <f>'[3]Tab K Summary'!$R141</f>
        <v>0</v>
      </c>
      <c r="AE222" s="41">
        <f>'[3]Tab K Summary'!$T141</f>
        <v>0</v>
      </c>
      <c r="AF222" s="41">
        <f t="shared" si="292"/>
        <v>1151</v>
      </c>
      <c r="AG222" s="41">
        <f>'[3]Tab K Summary'!$X141</f>
        <v>0</v>
      </c>
      <c r="AH222" s="41">
        <f>'[3]Tab K Summary'!$Z141</f>
        <v>0</v>
      </c>
      <c r="AI222" s="41">
        <f t="shared" si="293"/>
        <v>636</v>
      </c>
      <c r="AJ222" s="41">
        <f t="shared" si="294"/>
        <v>460</v>
      </c>
      <c r="AK222" s="41">
        <f>'[3]Tab K Summary'!$AF141</f>
        <v>0</v>
      </c>
      <c r="AL222" s="41">
        <f>'[3]Tab K Summary'!$AH141</f>
        <v>0</v>
      </c>
      <c r="AM222" s="41">
        <f>'[3]Tab K Summary'!$AJ141</f>
        <v>0</v>
      </c>
      <c r="AN222" s="41">
        <f>'[3]Tab K Summary'!$AL141</f>
        <v>0</v>
      </c>
      <c r="AO222" s="41">
        <f>'[3]Tab K Summary'!$AN141</f>
        <v>0</v>
      </c>
      <c r="AP222" s="41">
        <f>'[3]Tab K Summary'!$AP141</f>
        <v>0</v>
      </c>
      <c r="AQ222" s="41">
        <f>'[3]Tab K Summary'!$AR141</f>
        <v>0</v>
      </c>
      <c r="AR222" s="2">
        <f t="shared" ref="AR222:BM222" si="297">SUM(V211:V222)</f>
        <v>14376</v>
      </c>
      <c r="AS222" s="2">
        <f t="shared" si="297"/>
        <v>107361</v>
      </c>
      <c r="AT222" s="2">
        <f t="shared" si="297"/>
        <v>15196</v>
      </c>
      <c r="AU222" s="2">
        <f t="shared" si="297"/>
        <v>177901</v>
      </c>
      <c r="AV222" s="2">
        <f t="shared" si="297"/>
        <v>9555</v>
      </c>
      <c r="AW222" s="2">
        <f t="shared" si="297"/>
        <v>3420</v>
      </c>
      <c r="AX222" s="2">
        <f t="shared" si="297"/>
        <v>10130</v>
      </c>
      <c r="AY222" s="2">
        <f t="shared" si="297"/>
        <v>0</v>
      </c>
      <c r="AZ222" s="2">
        <f t="shared" si="297"/>
        <v>0</v>
      </c>
      <c r="BA222" s="2">
        <f t="shared" si="297"/>
        <v>0</v>
      </c>
      <c r="BB222" s="2">
        <f t="shared" si="297"/>
        <v>14376</v>
      </c>
      <c r="BC222" s="2">
        <f t="shared" si="297"/>
        <v>0</v>
      </c>
      <c r="BD222" s="2">
        <f t="shared" si="297"/>
        <v>0</v>
      </c>
      <c r="BE222" s="2">
        <f t="shared" si="297"/>
        <v>15196</v>
      </c>
      <c r="BF222" s="2">
        <f t="shared" si="297"/>
        <v>10130</v>
      </c>
      <c r="BG222" s="2">
        <f t="shared" si="297"/>
        <v>0</v>
      </c>
      <c r="BH222" s="2">
        <f t="shared" si="297"/>
        <v>0</v>
      </c>
      <c r="BI222" s="2">
        <f t="shared" si="297"/>
        <v>0</v>
      </c>
      <c r="BJ222" s="2">
        <f t="shared" si="297"/>
        <v>0</v>
      </c>
      <c r="BK222" s="2">
        <f t="shared" si="297"/>
        <v>0</v>
      </c>
      <c r="BL222" s="2">
        <f t="shared" si="297"/>
        <v>0</v>
      </c>
      <c r="BM222" s="2">
        <f t="shared" si="297"/>
        <v>0</v>
      </c>
      <c r="BN222">
        <f ca="1">SUM(OFFSET($B222,-($B222-1),MATCH(BN$6,$7:$7,)-1,1,1):OFFSET($B222,0,MATCH(BN$6,$7:$7,)-1,1,1))</f>
        <v>45344</v>
      </c>
      <c r="BO222">
        <f ca="1">SUM(OFFSET($B222,-($B222-1),MATCH(BO$6,$7:$7,)-1,1,1):OFFSET($B222,0,MATCH(BO$6,$7:$7,)-1,1,1))</f>
        <v>4559</v>
      </c>
      <c r="BP222">
        <f ca="1">SUM(OFFSET($B222,-($B222-1),MATCH(BP$6,$7:$7,)-1,1,1):OFFSET($B222,0,MATCH(BP$6,$7:$7,)-1,1,1))</f>
        <v>95048</v>
      </c>
      <c r="BQ222">
        <f ca="1">SUM(OFFSET($B222,-($B222-1),MATCH(BQ$6,$7:$7,)-1,1,1):OFFSET($B222,0,MATCH(BQ$6,$7:$7,)-1,1,1))</f>
        <v>3167</v>
      </c>
      <c r="BR222">
        <f ca="1">SUM(OFFSET($B222,-($B222-1),MATCH(BR$6,$7:$7,)-1,1,1):OFFSET($B222,0,MATCH(BR$6,$7:$7,)-1,1,1))</f>
        <v>1737</v>
      </c>
      <c r="BS222">
        <f ca="1">SUM(OFFSET($B222,-($B222-1),MATCH(BS$6,$7:$7,)-1,1,1):OFFSET($B222,0,MATCH(BS$6,$7:$7,)-1,1,1))</f>
        <v>4739</v>
      </c>
      <c r="BT222">
        <f ca="1">SUM(OFFSET($B222,-($B222-1),MATCH(BT$6,$7:$7,)-1,1,1):OFFSET($B222,0,MATCH(BT$6,$7:$7,)-1,1,1))</f>
        <v>0</v>
      </c>
      <c r="BU222">
        <f ca="1">SUM(OFFSET($B222,-($B222-1),MATCH(BU$6,$7:$7,)-1,1,1):OFFSET($B222,0,MATCH(BU$6,$7:$7,)-1,1,1))</f>
        <v>0</v>
      </c>
      <c r="BV222">
        <f ca="1">SUM(OFFSET($B222,-($B222-1),MATCH(BV$6,$7:$7,)-1,1,1):OFFSET($B222,0,MATCH(BV$6,$7:$7,)-1,1,1))</f>
        <v>0</v>
      </c>
      <c r="BW222">
        <f ca="1">SUM(OFFSET($B222,-($B222-1),MATCH(BW$6,$7:$7,)-1,1,1):OFFSET($B222,0,MATCH(BW$6,$7:$7,)-1,1,1))</f>
        <v>7406</v>
      </c>
      <c r="BX222">
        <f ca="1">SUM(OFFSET($B222,-($B222-1),MATCH(BX$6,$7:$7,)-1,1,1):OFFSET($B222,0,MATCH(BX$6,$7:$7,)-1,1,1))</f>
        <v>0</v>
      </c>
      <c r="BY222">
        <f ca="1">SUM(OFFSET($B222,-($B222-1),MATCH(BY$6,$7:$7,)-1,1,1):OFFSET($B222,0,MATCH(BY$6,$7:$7,)-1,1,1))</f>
        <v>0</v>
      </c>
      <c r="BZ222">
        <f ca="1">SUM(OFFSET($B222,-($B222-1),MATCH(BZ$6,$7:$7,)-1,1,1):OFFSET($B222,0,MATCH(BZ$6,$7:$7,)-1,1,1))</f>
        <v>4559</v>
      </c>
      <c r="CA222">
        <f ca="1">SUM(OFFSET($B222,-($B222-1),MATCH(CA$6,$7:$7,)-1,1,1):OFFSET($B222,0,MATCH(CA$6,$7:$7,)-1,1,1))</f>
        <v>4739</v>
      </c>
      <c r="CB222">
        <f ca="1">SUM(OFFSET($B222,-($B222-1),MATCH(CB$6,$7:$7,)-1,1,1):OFFSET($B222,0,MATCH(CB$6,$7:$7,)-1,1,1))</f>
        <v>0</v>
      </c>
      <c r="CC222">
        <f ca="1">SUM(OFFSET($B222,-($B222-1),MATCH(CC$6,$7:$7,)-1,1,1):OFFSET($B222,0,MATCH(CC$6,$7:$7,)-1,1,1))</f>
        <v>0</v>
      </c>
      <c r="CD222">
        <f ca="1">SUM(OFFSET($B222,-($B222-1),MATCH(CD$6,$7:$7,)-1,1,1):OFFSET($B222,0,MATCH(CD$6,$7:$7,)-1,1,1))</f>
        <v>0</v>
      </c>
      <c r="CE222">
        <f ca="1">SUM(OFFSET($B222,-($B222-1),MATCH(CE$6,$7:$7,)-1,1,1):OFFSET($B222,0,MATCH(CE$6,$7:$7,)-1,1,1))</f>
        <v>0</v>
      </c>
      <c r="CF222">
        <f ca="1">SUM(OFFSET($B222,-($B222-1),MATCH(CF$6,$7:$7,)-1,1,1):OFFSET($B222,0,MATCH(CF$6,$7:$7,)-1,1,1))</f>
        <v>0</v>
      </c>
      <c r="CG222">
        <f ca="1">SUM(OFFSET($B222,-($B222-1),MATCH(CG$6,$7:$7,)-1,1,1):OFFSET($B222,0,MATCH(CG$6,$7:$7,)-1,1,1))</f>
        <v>0</v>
      </c>
      <c r="CH222">
        <f ca="1">SUM(OFFSET($B222,-($B222-1),MATCH(CH$6,$7:$7,)-1,1,1):OFFSET($B222,0,MATCH(CH$6,$7:$7,)-1,1,1))</f>
        <v>0</v>
      </c>
      <c r="CI222">
        <f ca="1">SUM(OFFSET($B222,-($B222-1),MATCH(CI$6,$7:$7,)-1,1,1):OFFSET($B222,0,MATCH(CI$6,$7:$7,)-1,1,1))</f>
        <v>73700</v>
      </c>
      <c r="CJ222" s="41">
        <f>'[3]Tab L Summary'!$B141</f>
        <v>1902</v>
      </c>
      <c r="CK222">
        <f>'[3]Tab L Summary'!$D141</f>
        <v>1971</v>
      </c>
      <c r="CL222" s="41">
        <f>'[3]Tab L Summary'!$F141</f>
        <v>6102</v>
      </c>
      <c r="CM222">
        <f>'[3]Tab L Summary'!$H141</f>
        <v>0</v>
      </c>
      <c r="CN222" s="41">
        <f>'[3]Tab L Summary'!$J141</f>
        <v>1220</v>
      </c>
      <c r="CO222" s="134">
        <f t="shared" si="296"/>
        <v>22642</v>
      </c>
      <c r="CP222" s="2">
        <f t="shared" si="296"/>
        <v>30769</v>
      </c>
      <c r="CQ222" s="2">
        <f t="shared" si="296"/>
        <v>80781</v>
      </c>
      <c r="CR222" s="2">
        <f t="shared" si="296"/>
        <v>0</v>
      </c>
      <c r="CS222" s="2">
        <f t="shared" si="296"/>
        <v>18841</v>
      </c>
      <c r="CT222">
        <f ca="1">SUM(OFFSET($B222,-($B222-1),MATCH(CT$6,$7:$7,)-1,1,1):OFFSET($B222,0,MATCH(CT$6,$7:$7,)-1,1,1))</f>
        <v>11765</v>
      </c>
      <c r="CU222">
        <f ca="1">SUM(OFFSET($B222,-($B222-1),MATCH(CU$6,$7:$7,)-1,1,1):OFFSET($B222,0,MATCH(CU$6,$7:$7,)-1,1,1))</f>
        <v>33114</v>
      </c>
      <c r="CV222">
        <f ca="1">SUM(OFFSET($B222,-($B222-1),MATCH(CV$6,$7:$7,)-1,1,1):OFFSET($B222,0,MATCH(CV$6,$7:$7,)-1,1,1))</f>
        <v>0</v>
      </c>
      <c r="CW222">
        <f ca="1">SUM(OFFSET($B222,-($B222-1),MATCH(CW$6,$7:$7,)-1,1,1):OFFSET($B222,0,MATCH(CW$6,$7:$7,)-1,1,1))</f>
        <v>7243</v>
      </c>
      <c r="CX222">
        <f ca="1">SUM(OFFSET($B222,-($B222-1),MATCH(CX$6,$7:$7,)-1,1,1):OFFSET($B222,0,MATCH(CX$6,$7:$7,)-1,1,1))</f>
        <v>129849</v>
      </c>
    </row>
    <row r="223" spans="2:102">
      <c r="B223" s="38">
        <v>7</v>
      </c>
      <c r="C223" s="37">
        <v>45200</v>
      </c>
      <c r="D223" s="153">
        <f>'[3]Data Summary'!$E98</f>
        <v>63630</v>
      </c>
      <c r="E223" s="154">
        <f>'[3]Data Summary'!$I98</f>
        <v>429</v>
      </c>
      <c r="F223" s="154">
        <f>'[3]Data Summary'!$M98</f>
        <v>73322</v>
      </c>
      <c r="G223" s="155">
        <f t="shared" si="289"/>
        <v>685472</v>
      </c>
      <c r="H223" s="155">
        <f t="shared" si="290"/>
        <v>4832</v>
      </c>
      <c r="I223" s="155">
        <f t="shared" si="290"/>
        <v>826449</v>
      </c>
      <c r="J223" s="155">
        <f ca="1">SUM(OFFSET($B223,-($B223-1),MATCH(J$6,$7:$7,)-1,1,1):OFFSET($B223,0,MATCH(J$6,$7:$7,)-1,1,1))</f>
        <v>2865</v>
      </c>
      <c r="K223" s="155">
        <f ca="1">SUM(OFFSET($B223,-($B223-1),MATCH(K$6,$7:$7,)-1,1,1):OFFSET($B223,0,MATCH(K$6,$7:$7,)-1,1,1))</f>
        <v>490507</v>
      </c>
      <c r="L223" s="155">
        <f ca="1">SUM(OFFSET($B223,-($B223-1),MATCH(L$6,$7:$7,)-1,1,1):OFFSET($B223,0,MATCH(L$6,$7:$7,)-1,1,1))</f>
        <v>4581424</v>
      </c>
      <c r="M223" s="31">
        <f>'[3]Data Summary'!$C98</f>
        <v>418863</v>
      </c>
      <c r="N223" s="41">
        <f>'[3]Data Summary'!$G98</f>
        <v>5479</v>
      </c>
      <c r="O223" s="41">
        <f>'[3]Data Summary'!$K98</f>
        <v>491858</v>
      </c>
      <c r="P223">
        <f t="shared" ref="P223:R224" si="298">SUM(M212:M223)</f>
        <v>4701305</v>
      </c>
      <c r="Q223">
        <f t="shared" si="298"/>
        <v>65734</v>
      </c>
      <c r="R223">
        <f t="shared" si="298"/>
        <v>5793410</v>
      </c>
      <c r="S223">
        <f ca="1">SUM(OFFSET($B223,-($B223-1),MATCH(S$6,$7:$7,)-1,1,1):OFFSET($B223,0,MATCH(S$6,$7:$7,)-1,1,1))</f>
        <v>37889</v>
      </c>
      <c r="T223">
        <f ca="1">SUM(OFFSET($B223,-($B223-1),MATCH(T$6,$7:$7,)-1,1,1):OFFSET($B223,0,MATCH(T$6,$7:$7,)-1,1,1))</f>
        <v>3440581</v>
      </c>
      <c r="U223">
        <f ca="1">SUM(OFFSET($B223,-($B223-1),MATCH(U$6,$7:$7,)-1,1,1):OFFSET($B223,0,MATCH(U$6,$7:$7,)-1,1,1))</f>
        <v>33212090</v>
      </c>
      <c r="V223" s="31">
        <f>'[3]Tab K Summary'!$B142</f>
        <v>1101</v>
      </c>
      <c r="W223" s="41">
        <f>'[3]Tab K Summary'!$D142</f>
        <v>7817</v>
      </c>
      <c r="X223" s="41">
        <f>'[3]Tab K Summary'!$F142</f>
        <v>1016</v>
      </c>
      <c r="Y223" s="41">
        <f>'[3]Tab K Summary'!$H142</f>
        <v>21899</v>
      </c>
      <c r="Z223" s="41">
        <f>'[3]Tab K Summary'!$J142</f>
        <v>483</v>
      </c>
      <c r="AA223" s="41">
        <f>'[3]Tab K Summary'!$L142</f>
        <v>336</v>
      </c>
      <c r="AB223" s="41">
        <f>'[3]Tab K Summary'!$N142</f>
        <v>873</v>
      </c>
      <c r="AC223" s="41">
        <f>'[3]Tab K Summary'!$P142</f>
        <v>0</v>
      </c>
      <c r="AD223" s="41">
        <f>'[3]Tab K Summary'!$R142</f>
        <v>0</v>
      </c>
      <c r="AE223" s="41">
        <f>'[3]Tab K Summary'!$T142</f>
        <v>0</v>
      </c>
      <c r="AF223" s="41">
        <f t="shared" si="292"/>
        <v>1101</v>
      </c>
      <c r="AG223" s="41">
        <f>'[3]Tab K Summary'!$X142</f>
        <v>0</v>
      </c>
      <c r="AH223" s="41">
        <f>'[3]Tab K Summary'!$Z142</f>
        <v>0</v>
      </c>
      <c r="AI223" s="41">
        <f t="shared" si="293"/>
        <v>1016</v>
      </c>
      <c r="AJ223" s="41">
        <f t="shared" si="294"/>
        <v>873</v>
      </c>
      <c r="AK223" s="41">
        <f>'[3]Tab K Summary'!$AF142</f>
        <v>0</v>
      </c>
      <c r="AL223" s="41">
        <f>'[3]Tab K Summary'!$AH142</f>
        <v>0</v>
      </c>
      <c r="AM223" s="41">
        <f>'[3]Tab K Summary'!$AJ142</f>
        <v>0</v>
      </c>
      <c r="AN223" s="41">
        <f>'[3]Tab K Summary'!$AL142</f>
        <v>0</v>
      </c>
      <c r="AO223" s="41">
        <f>'[3]Tab K Summary'!$AN142</f>
        <v>0</v>
      </c>
      <c r="AP223" s="41">
        <f>'[3]Tab K Summary'!$AP142</f>
        <v>0</v>
      </c>
      <c r="AQ223" s="41">
        <f>'[3]Tab K Summary'!$AR142</f>
        <v>0</v>
      </c>
      <c r="AR223" s="2">
        <f t="shared" ref="AR223:BM223" si="299">SUM(V212:V223)</f>
        <v>14831</v>
      </c>
      <c r="AS223" s="2">
        <f t="shared" si="299"/>
        <v>106322</v>
      </c>
      <c r="AT223" s="2">
        <f t="shared" si="299"/>
        <v>15370</v>
      </c>
      <c r="AU223" s="2">
        <f t="shared" si="299"/>
        <v>183227</v>
      </c>
      <c r="AV223" s="2">
        <f t="shared" si="299"/>
        <v>9764</v>
      </c>
      <c r="AW223" s="2">
        <f t="shared" si="299"/>
        <v>3513</v>
      </c>
      <c r="AX223" s="2">
        <f t="shared" si="299"/>
        <v>10221</v>
      </c>
      <c r="AY223" s="2">
        <f t="shared" si="299"/>
        <v>0</v>
      </c>
      <c r="AZ223" s="2">
        <f t="shared" si="299"/>
        <v>0</v>
      </c>
      <c r="BA223" s="2">
        <f t="shared" si="299"/>
        <v>0</v>
      </c>
      <c r="BB223" s="2">
        <f t="shared" si="299"/>
        <v>14831</v>
      </c>
      <c r="BC223" s="2">
        <f t="shared" si="299"/>
        <v>0</v>
      </c>
      <c r="BD223" s="2">
        <f t="shared" si="299"/>
        <v>0</v>
      </c>
      <c r="BE223" s="2">
        <f t="shared" si="299"/>
        <v>15370</v>
      </c>
      <c r="BF223" s="2">
        <f t="shared" si="299"/>
        <v>10221</v>
      </c>
      <c r="BG223" s="2">
        <f t="shared" si="299"/>
        <v>0</v>
      </c>
      <c r="BH223" s="2">
        <f t="shared" si="299"/>
        <v>0</v>
      </c>
      <c r="BI223" s="2">
        <f t="shared" si="299"/>
        <v>0</v>
      </c>
      <c r="BJ223" s="2">
        <f t="shared" si="299"/>
        <v>0</v>
      </c>
      <c r="BK223" s="2">
        <f t="shared" si="299"/>
        <v>0</v>
      </c>
      <c r="BL223" s="2">
        <f t="shared" si="299"/>
        <v>0</v>
      </c>
      <c r="BM223" s="2">
        <f t="shared" si="299"/>
        <v>0</v>
      </c>
      <c r="BN223">
        <f ca="1">SUM(OFFSET($B223,-($B223-1),MATCH(BN$6,$7:$7,)-1,1,1):OFFSET($B223,0,MATCH(BN$6,$7:$7,)-1,1,1))</f>
        <v>53161</v>
      </c>
      <c r="BO223">
        <f ca="1">SUM(OFFSET($B223,-($B223-1),MATCH(BO$6,$7:$7,)-1,1,1):OFFSET($B223,0,MATCH(BO$6,$7:$7,)-1,1,1))</f>
        <v>5575</v>
      </c>
      <c r="BP223">
        <f ca="1">SUM(OFFSET($B223,-($B223-1),MATCH(BP$6,$7:$7,)-1,1,1):OFFSET($B223,0,MATCH(BP$6,$7:$7,)-1,1,1))</f>
        <v>116947</v>
      </c>
      <c r="BQ223">
        <f ca="1">SUM(OFFSET($B223,-($B223-1),MATCH(BQ$6,$7:$7,)-1,1,1):OFFSET($B223,0,MATCH(BQ$6,$7:$7,)-1,1,1))</f>
        <v>3650</v>
      </c>
      <c r="BR223">
        <f ca="1">SUM(OFFSET($B223,-($B223-1),MATCH(BR$6,$7:$7,)-1,1,1):OFFSET($B223,0,MATCH(BR$6,$7:$7,)-1,1,1))</f>
        <v>2073</v>
      </c>
      <c r="BS223">
        <f ca="1">SUM(OFFSET($B223,-($B223-1),MATCH(BS$6,$7:$7,)-1,1,1):OFFSET($B223,0,MATCH(BS$6,$7:$7,)-1,1,1))</f>
        <v>5612</v>
      </c>
      <c r="BT223">
        <f ca="1">SUM(OFFSET($B223,-($B223-1),MATCH(BT$6,$7:$7,)-1,1,1):OFFSET($B223,0,MATCH(BT$6,$7:$7,)-1,1,1))</f>
        <v>0</v>
      </c>
      <c r="BU223">
        <f ca="1">SUM(OFFSET($B223,-($B223-1),MATCH(BU$6,$7:$7,)-1,1,1):OFFSET($B223,0,MATCH(BU$6,$7:$7,)-1,1,1))</f>
        <v>0</v>
      </c>
      <c r="BV223">
        <f ca="1">SUM(OFFSET($B223,-($B223-1),MATCH(BV$6,$7:$7,)-1,1,1):OFFSET($B223,0,MATCH(BV$6,$7:$7,)-1,1,1))</f>
        <v>0</v>
      </c>
      <c r="BW223">
        <f ca="1">SUM(OFFSET($B223,-($B223-1),MATCH(BW$6,$7:$7,)-1,1,1):OFFSET($B223,0,MATCH(BW$6,$7:$7,)-1,1,1))</f>
        <v>8507</v>
      </c>
      <c r="BX223">
        <f ca="1">SUM(OFFSET($B223,-($B223-1),MATCH(BX$6,$7:$7,)-1,1,1):OFFSET($B223,0,MATCH(BX$6,$7:$7,)-1,1,1))</f>
        <v>0</v>
      </c>
      <c r="BY223">
        <f ca="1">SUM(OFFSET($B223,-($B223-1),MATCH(BY$6,$7:$7,)-1,1,1):OFFSET($B223,0,MATCH(BY$6,$7:$7,)-1,1,1))</f>
        <v>0</v>
      </c>
      <c r="BZ223">
        <f ca="1">SUM(OFFSET($B223,-($B223-1),MATCH(BZ$6,$7:$7,)-1,1,1):OFFSET($B223,0,MATCH(BZ$6,$7:$7,)-1,1,1))</f>
        <v>5575</v>
      </c>
      <c r="CA223">
        <f ca="1">SUM(OFFSET($B223,-($B223-1),MATCH(CA$6,$7:$7,)-1,1,1):OFFSET($B223,0,MATCH(CA$6,$7:$7,)-1,1,1))</f>
        <v>5612</v>
      </c>
      <c r="CB223">
        <f ca="1">SUM(OFFSET($B223,-($B223-1),MATCH(CB$6,$7:$7,)-1,1,1):OFFSET($B223,0,MATCH(CB$6,$7:$7,)-1,1,1))</f>
        <v>0</v>
      </c>
      <c r="CC223">
        <f ca="1">SUM(OFFSET($B223,-($B223-1),MATCH(CC$6,$7:$7,)-1,1,1):OFFSET($B223,0,MATCH(CC$6,$7:$7,)-1,1,1))</f>
        <v>0</v>
      </c>
      <c r="CD223">
        <f ca="1">SUM(OFFSET($B223,-($B223-1),MATCH(CD$6,$7:$7,)-1,1,1):OFFSET($B223,0,MATCH(CD$6,$7:$7,)-1,1,1))</f>
        <v>0</v>
      </c>
      <c r="CE223">
        <f ca="1">SUM(OFFSET($B223,-($B223-1),MATCH(CE$6,$7:$7,)-1,1,1):OFFSET($B223,0,MATCH(CE$6,$7:$7,)-1,1,1))</f>
        <v>0</v>
      </c>
      <c r="CF223">
        <f ca="1">SUM(OFFSET($B223,-($B223-1),MATCH(CF$6,$7:$7,)-1,1,1):OFFSET($B223,0,MATCH(CF$6,$7:$7,)-1,1,1))</f>
        <v>0</v>
      </c>
      <c r="CG223">
        <f ca="1">SUM(OFFSET($B223,-($B223-1),MATCH(CG$6,$7:$7,)-1,1,1):OFFSET($B223,0,MATCH(CG$6,$7:$7,)-1,1,1))</f>
        <v>0</v>
      </c>
      <c r="CH223">
        <f ca="1">SUM(OFFSET($B223,-($B223-1),MATCH(CH$6,$7:$7,)-1,1,1):OFFSET($B223,0,MATCH(CH$6,$7:$7,)-1,1,1))</f>
        <v>0</v>
      </c>
      <c r="CI223">
        <f ca="1">SUM(OFFSET($B223,-($B223-1),MATCH(CI$6,$7:$7,)-1,1,1):OFFSET($B223,0,MATCH(CI$6,$7:$7,)-1,1,1))</f>
        <v>88531</v>
      </c>
      <c r="CJ223" s="41">
        <f>'[3]Tab L Summary'!$B142</f>
        <v>2100</v>
      </c>
      <c r="CK223">
        <f>'[3]Tab L Summary'!$D142</f>
        <v>2278</v>
      </c>
      <c r="CL223" s="41">
        <f>'[3]Tab L Summary'!$F142</f>
        <v>5403</v>
      </c>
      <c r="CM223">
        <f>'[3]Tab L Summary'!$H142</f>
        <v>0</v>
      </c>
      <c r="CN223" s="41">
        <f>'[3]Tab L Summary'!$J142</f>
        <v>1408</v>
      </c>
      <c r="CO223" s="134">
        <f t="shared" ref="CO223:CS224" si="300">SUM(CJ212:CJ223)</f>
        <v>22381</v>
      </c>
      <c r="CP223" s="2">
        <f t="shared" si="300"/>
        <v>30763</v>
      </c>
      <c r="CQ223" s="2">
        <f t="shared" si="300"/>
        <v>80504</v>
      </c>
      <c r="CR223" s="2">
        <f t="shared" si="300"/>
        <v>0</v>
      </c>
      <c r="CS223" s="2">
        <f t="shared" si="300"/>
        <v>19373</v>
      </c>
      <c r="CT223">
        <f ca="1">SUM(OFFSET($B223,-($B223-1),MATCH(CT$6,$7:$7,)-1,1,1):OFFSET($B223,0,MATCH(CT$6,$7:$7,)-1,1,1))</f>
        <v>14043</v>
      </c>
      <c r="CU223">
        <f ca="1">SUM(OFFSET($B223,-($B223-1),MATCH(CU$6,$7:$7,)-1,1,1):OFFSET($B223,0,MATCH(CU$6,$7:$7,)-1,1,1))</f>
        <v>38517</v>
      </c>
      <c r="CV223">
        <f ca="1">SUM(OFFSET($B223,-($B223-1),MATCH(CV$6,$7:$7,)-1,1,1):OFFSET($B223,0,MATCH(CV$6,$7:$7,)-1,1,1))</f>
        <v>0</v>
      </c>
      <c r="CW223">
        <f ca="1">SUM(OFFSET($B223,-($B223-1),MATCH(CW$6,$7:$7,)-1,1,1):OFFSET($B223,0,MATCH(CW$6,$7:$7,)-1,1,1))</f>
        <v>8651</v>
      </c>
      <c r="CX223">
        <f ca="1">SUM(OFFSET($B223,-($B223-1),MATCH(CX$6,$7:$7,)-1,1,1):OFFSET($B223,0,MATCH(CX$6,$7:$7,)-1,1,1))</f>
        <v>152230</v>
      </c>
    </row>
    <row r="224" spans="2:102">
      <c r="B224" s="38">
        <v>8</v>
      </c>
      <c r="C224" s="37">
        <v>45231</v>
      </c>
      <c r="D224" s="153">
        <f>'[3]Data Summary'!$E99</f>
        <v>64661</v>
      </c>
      <c r="E224" s="158">
        <f>'[3]Data Summary'!$I99</f>
        <v>452</v>
      </c>
      <c r="F224" s="154">
        <f>'[3]Data Summary'!$M99</f>
        <v>70291</v>
      </c>
      <c r="G224" s="155">
        <f t="shared" si="289"/>
        <v>694937</v>
      </c>
      <c r="H224" s="155">
        <f>SUM(E213:E224)</f>
        <v>4913</v>
      </c>
      <c r="I224" s="155">
        <f>SUM(F213:F224)</f>
        <v>833890</v>
      </c>
      <c r="J224" s="155">
        <f ca="1">SUM(OFFSET($B224,-($B224-1),MATCH(J$6,$7:$7,)-1,1,1):OFFSET($B224,0,MATCH(J$6,$7:$7,)-1,1,1))</f>
        <v>3317</v>
      </c>
      <c r="K224" s="155">
        <f ca="1">SUM(OFFSET($B224,-($B224-1),MATCH(K$6,$7:$7,)-1,1,1):OFFSET($B224,0,MATCH(K$6,$7:$7,)-1,1,1))</f>
        <v>560798</v>
      </c>
      <c r="L224" s="155">
        <f ca="1">SUM(OFFSET($B224,-($B224-1),MATCH(L$6,$7:$7,)-1,1,1):OFFSET($B224,0,MATCH(L$6,$7:$7,)-1,1,1))</f>
        <v>5276361</v>
      </c>
      <c r="M224" s="31">
        <f>'[3]Data Summary'!$C99</f>
        <v>408285</v>
      </c>
      <c r="N224" s="41">
        <f>'[3]Data Summary'!$G99</f>
        <v>5294</v>
      </c>
      <c r="O224" s="41">
        <f>'[3]Data Summary'!$K99</f>
        <v>475799</v>
      </c>
      <c r="P224">
        <f t="shared" si="298"/>
        <v>4697036</v>
      </c>
      <c r="Q224">
        <f t="shared" si="298"/>
        <v>65595</v>
      </c>
      <c r="R224">
        <f t="shared" si="298"/>
        <v>5790346</v>
      </c>
      <c r="S224">
        <f ca="1">SUM(OFFSET($B224,-($B224-1),MATCH(S$6,$7:$7,)-1,1,1):OFFSET($B224,0,MATCH(S$6,$7:$7,)-1,1,1))</f>
        <v>43183</v>
      </c>
      <c r="T224">
        <f ca="1">SUM(OFFSET($B224,-($B224-1),MATCH(T$6,$7:$7,)-1,1,1):OFFSET($B224,0,MATCH(T$6,$7:$7,)-1,1,1))</f>
        <v>3916380</v>
      </c>
      <c r="U224">
        <f ca="1">SUM(OFFSET($B224,-($B224-1),MATCH(U$6,$7:$7,)-1,1,1):OFFSET($B224,0,MATCH(U$6,$7:$7,)-1,1,1))</f>
        <v>37909126</v>
      </c>
      <c r="V224" s="31">
        <f>'[3]Tab K Summary'!$B143</f>
        <v>1419</v>
      </c>
      <c r="W224" s="41">
        <f>'[3]Tab K Summary'!$D143</f>
        <v>10712</v>
      </c>
      <c r="X224" s="41">
        <f>'[3]Tab K Summary'!$F143</f>
        <v>1638</v>
      </c>
      <c r="Y224" s="41">
        <f>'[3]Tab K Summary'!$H143</f>
        <v>17223</v>
      </c>
      <c r="Z224" s="41">
        <f>'[3]Tab K Summary'!$J143</f>
        <v>904</v>
      </c>
      <c r="AA224" s="41">
        <f>'[3]Tab K Summary'!$L143</f>
        <v>316</v>
      </c>
      <c r="AB224" s="41">
        <f>'[3]Tab K Summary'!$N143</f>
        <v>918</v>
      </c>
      <c r="AC224" s="41">
        <f>'[3]Tab K Summary'!$P143</f>
        <v>0</v>
      </c>
      <c r="AD224" s="41">
        <f>'[3]Tab K Summary'!$R143</f>
        <v>0</v>
      </c>
      <c r="AE224" s="41">
        <f>'[3]Tab K Summary'!$T143</f>
        <v>0</v>
      </c>
      <c r="AF224" s="41">
        <f t="shared" si="292"/>
        <v>1419</v>
      </c>
      <c r="AG224" s="41">
        <f>'[3]Tab K Summary'!$X143</f>
        <v>0</v>
      </c>
      <c r="AH224" s="41">
        <f>'[3]Tab K Summary'!$Z143</f>
        <v>0</v>
      </c>
      <c r="AI224" s="41">
        <f t="shared" si="293"/>
        <v>1638</v>
      </c>
      <c r="AJ224" s="41">
        <f t="shared" si="294"/>
        <v>918</v>
      </c>
      <c r="AK224" s="41">
        <f>'[3]Tab K Summary'!$AF143</f>
        <v>0</v>
      </c>
      <c r="AL224" s="41">
        <f>'[3]Tab K Summary'!$AH143</f>
        <v>0</v>
      </c>
      <c r="AM224" s="41">
        <f>'[3]Tab K Summary'!$AJ143</f>
        <v>0</v>
      </c>
      <c r="AN224" s="41">
        <f>'[3]Tab K Summary'!$AL143</f>
        <v>0</v>
      </c>
      <c r="AO224" s="41">
        <f>'[3]Tab K Summary'!$AN143</f>
        <v>0</v>
      </c>
      <c r="AP224" s="41">
        <f>'[3]Tab K Summary'!$AP143</f>
        <v>0</v>
      </c>
      <c r="AQ224" s="41">
        <f>'[3]Tab K Summary'!$AR143</f>
        <v>0</v>
      </c>
      <c r="AR224" s="2">
        <f t="shared" ref="AR224:BM224" si="301">SUM(V213:V224)</f>
        <v>14913</v>
      </c>
      <c r="AS224" s="2">
        <f t="shared" si="301"/>
        <v>107236</v>
      </c>
      <c r="AT224" s="2">
        <f t="shared" si="301"/>
        <v>15557</v>
      </c>
      <c r="AU224" s="2">
        <f t="shared" si="301"/>
        <v>186018</v>
      </c>
      <c r="AV224" s="2">
        <f t="shared" si="301"/>
        <v>10148</v>
      </c>
      <c r="AW224" s="2">
        <f t="shared" si="301"/>
        <v>3569</v>
      </c>
      <c r="AX224" s="2">
        <f t="shared" si="301"/>
        <v>10329</v>
      </c>
      <c r="AY224" s="2">
        <f t="shared" si="301"/>
        <v>0</v>
      </c>
      <c r="AZ224" s="2">
        <f t="shared" si="301"/>
        <v>0</v>
      </c>
      <c r="BA224" s="2">
        <f t="shared" si="301"/>
        <v>0</v>
      </c>
      <c r="BB224" s="2">
        <f t="shared" si="301"/>
        <v>14913</v>
      </c>
      <c r="BC224" s="2">
        <f t="shared" si="301"/>
        <v>0</v>
      </c>
      <c r="BD224" s="2">
        <f t="shared" si="301"/>
        <v>0</v>
      </c>
      <c r="BE224" s="2">
        <f t="shared" si="301"/>
        <v>15557</v>
      </c>
      <c r="BF224" s="2">
        <f t="shared" si="301"/>
        <v>10329</v>
      </c>
      <c r="BG224" s="2">
        <f t="shared" si="301"/>
        <v>0</v>
      </c>
      <c r="BH224" s="2">
        <f t="shared" si="301"/>
        <v>0</v>
      </c>
      <c r="BI224" s="2">
        <f t="shared" si="301"/>
        <v>0</v>
      </c>
      <c r="BJ224" s="2">
        <f t="shared" si="301"/>
        <v>0</v>
      </c>
      <c r="BK224" s="2">
        <f t="shared" si="301"/>
        <v>0</v>
      </c>
      <c r="BL224" s="2">
        <f t="shared" si="301"/>
        <v>0</v>
      </c>
      <c r="BM224" s="2">
        <f t="shared" si="301"/>
        <v>0</v>
      </c>
      <c r="BN224">
        <f ca="1">SUM(OFFSET($B224,-($B224-1),MATCH(BN$6,$7:$7,)-1,1,1):OFFSET($B224,0,MATCH(BN$6,$7:$7,)-1,1,1))</f>
        <v>63873</v>
      </c>
      <c r="BO224">
        <f ca="1">SUM(OFFSET($B224,-($B224-1),MATCH(BO$6,$7:$7,)-1,1,1):OFFSET($B224,0,MATCH(BO$6,$7:$7,)-1,1,1))</f>
        <v>7213</v>
      </c>
      <c r="BP224">
        <f ca="1">SUM(OFFSET($B224,-($B224-1),MATCH(BP$6,$7:$7,)-1,1,1):OFFSET($B224,0,MATCH(BP$6,$7:$7,)-1,1,1))</f>
        <v>134170</v>
      </c>
      <c r="BQ224">
        <f ca="1">SUM(OFFSET($B224,-($B224-1),MATCH(BQ$6,$7:$7,)-1,1,1):OFFSET($B224,0,MATCH(BQ$6,$7:$7,)-1,1,1))</f>
        <v>4554</v>
      </c>
      <c r="BR224">
        <f ca="1">SUM(OFFSET($B224,-($B224-1),MATCH(BR$6,$7:$7,)-1,1,1):OFFSET($B224,0,MATCH(BR$6,$7:$7,)-1,1,1))</f>
        <v>2389</v>
      </c>
      <c r="BS224">
        <f ca="1">SUM(OFFSET($B224,-($B224-1),MATCH(BS$6,$7:$7,)-1,1,1):OFFSET($B224,0,MATCH(BS$6,$7:$7,)-1,1,1))</f>
        <v>6530</v>
      </c>
      <c r="BT224">
        <f ca="1">SUM(OFFSET($B224,-($B224-1),MATCH(BT$6,$7:$7,)-1,1,1):OFFSET($B224,0,MATCH(BT$6,$7:$7,)-1,1,1))</f>
        <v>0</v>
      </c>
      <c r="BU224">
        <f ca="1">SUM(OFFSET($B224,-($B224-1),MATCH(BU$6,$7:$7,)-1,1,1):OFFSET($B224,0,MATCH(BU$6,$7:$7,)-1,1,1))</f>
        <v>0</v>
      </c>
      <c r="BV224">
        <f ca="1">SUM(OFFSET($B224,-($B224-1),MATCH(BV$6,$7:$7,)-1,1,1):OFFSET($B224,0,MATCH(BV$6,$7:$7,)-1,1,1))</f>
        <v>0</v>
      </c>
      <c r="BW224">
        <f ca="1">SUM(OFFSET($B224,-($B224-1),MATCH(BW$6,$7:$7,)-1,1,1):OFFSET($B224,0,MATCH(BW$6,$7:$7,)-1,1,1))</f>
        <v>9926</v>
      </c>
      <c r="BX224">
        <f ca="1">SUM(OFFSET($B224,-($B224-1),MATCH(BX$6,$7:$7,)-1,1,1):OFFSET($B224,0,MATCH(BX$6,$7:$7,)-1,1,1))</f>
        <v>0</v>
      </c>
      <c r="BY224">
        <f ca="1">SUM(OFFSET($B224,-($B224-1),MATCH(BY$6,$7:$7,)-1,1,1):OFFSET($B224,0,MATCH(BY$6,$7:$7,)-1,1,1))</f>
        <v>0</v>
      </c>
      <c r="BZ224">
        <f ca="1">SUM(OFFSET($B224,-($B224-1),MATCH(BZ$6,$7:$7,)-1,1,1):OFFSET($B224,0,MATCH(BZ$6,$7:$7,)-1,1,1))</f>
        <v>7213</v>
      </c>
      <c r="CA224">
        <f ca="1">SUM(OFFSET($B224,-($B224-1),MATCH(CA$6,$7:$7,)-1,1,1):OFFSET($B224,0,MATCH(CA$6,$7:$7,)-1,1,1))</f>
        <v>6530</v>
      </c>
      <c r="CB224">
        <f ca="1">SUM(OFFSET($B224,-($B224-1),MATCH(CB$6,$7:$7,)-1,1,1):OFFSET($B224,0,MATCH(CB$6,$7:$7,)-1,1,1))</f>
        <v>0</v>
      </c>
      <c r="CC224">
        <f ca="1">SUM(OFFSET($B224,-($B224-1),MATCH(CC$6,$7:$7,)-1,1,1):OFFSET($B224,0,MATCH(CC$6,$7:$7,)-1,1,1))</f>
        <v>0</v>
      </c>
      <c r="CD224">
        <f ca="1">SUM(OFFSET($B224,-($B224-1),MATCH(CD$6,$7:$7,)-1,1,1):OFFSET($B224,0,MATCH(CD$6,$7:$7,)-1,1,1))</f>
        <v>0</v>
      </c>
      <c r="CE224">
        <f ca="1">SUM(OFFSET($B224,-($B224-1),MATCH(CE$6,$7:$7,)-1,1,1):OFFSET($B224,0,MATCH(CE$6,$7:$7,)-1,1,1))</f>
        <v>0</v>
      </c>
      <c r="CF224">
        <f ca="1">SUM(OFFSET($B224,-($B224-1),MATCH(CF$6,$7:$7,)-1,1,1):OFFSET($B224,0,MATCH(CF$6,$7:$7,)-1,1,1))</f>
        <v>0</v>
      </c>
      <c r="CG224">
        <f ca="1">SUM(OFFSET($B224,-($B224-1),MATCH(CG$6,$7:$7,)-1,1,1):OFFSET($B224,0,MATCH(CG$6,$7:$7,)-1,1,1))</f>
        <v>0</v>
      </c>
      <c r="CH224">
        <f ca="1">SUM(OFFSET($B224,-($B224-1),MATCH(CH$6,$7:$7,)-1,1,1):OFFSET($B224,0,MATCH(CH$6,$7:$7,)-1,1,1))</f>
        <v>0</v>
      </c>
      <c r="CI224">
        <f ca="1">SUM(OFFSET($B224,-($B224-1),MATCH(CI$6,$7:$7,)-1,1,1):OFFSET($B224,0,MATCH(CI$6,$7:$7,)-1,1,1))</f>
        <v>103444</v>
      </c>
      <c r="CJ224" s="41">
        <f>'[3]Tab L Summary'!$B143</f>
        <v>3072</v>
      </c>
      <c r="CK224">
        <f>'[3]Tab L Summary'!$D143</f>
        <v>3108</v>
      </c>
      <c r="CL224" s="41">
        <f>'[3]Tab L Summary'!$F143</f>
        <v>7273</v>
      </c>
      <c r="CM224">
        <f>'[3]Tab L Summary'!$H143</f>
        <v>0</v>
      </c>
      <c r="CN224" s="41">
        <f>'[3]Tab L Summary'!$J143</f>
        <v>2000</v>
      </c>
      <c r="CO224" s="134">
        <f t="shared" si="300"/>
        <v>22944</v>
      </c>
      <c r="CP224" s="2">
        <f t="shared" si="300"/>
        <v>30958</v>
      </c>
      <c r="CQ224" s="2">
        <f t="shared" si="300"/>
        <v>81311</v>
      </c>
      <c r="CR224" s="2">
        <f t="shared" si="300"/>
        <v>0</v>
      </c>
      <c r="CS224" s="2">
        <f t="shared" si="300"/>
        <v>19699</v>
      </c>
      <c r="CT224">
        <f ca="1">SUM(OFFSET($B224,-($B224-1),MATCH(CT$6,$7:$7,)-1,1,1):OFFSET($B224,0,MATCH(CT$6,$7:$7,)-1,1,1))</f>
        <v>17151</v>
      </c>
      <c r="CU224">
        <f ca="1">SUM(OFFSET($B224,-($B224-1),MATCH(CU$6,$7:$7,)-1,1,1):OFFSET($B224,0,MATCH(CU$6,$7:$7,)-1,1,1))</f>
        <v>45790</v>
      </c>
      <c r="CV224">
        <f ca="1">SUM(OFFSET($B224,-($B224-1),MATCH(CV$6,$7:$7,)-1,1,1):OFFSET($B224,0,MATCH(CV$6,$7:$7,)-1,1,1))</f>
        <v>0</v>
      </c>
      <c r="CW224">
        <f ca="1">SUM(OFFSET($B224,-($B224-1),MATCH(CW$6,$7:$7,)-1,1,1):OFFSET($B224,0,MATCH(CW$6,$7:$7,)-1,1,1))</f>
        <v>10651</v>
      </c>
      <c r="CX224">
        <f ca="1">SUM(OFFSET($B224,-($B224-1),MATCH(CX$6,$7:$7,)-1,1,1):OFFSET($B224,0,MATCH(CX$6,$7:$7,)-1,1,1))</f>
        <v>175174</v>
      </c>
    </row>
    <row r="225" spans="2:106">
      <c r="B225" s="38">
        <v>9</v>
      </c>
      <c r="C225" s="37">
        <v>45261</v>
      </c>
      <c r="D225" s="153">
        <f>'[3]Data Summary'!$E100</f>
        <v>70388</v>
      </c>
      <c r="E225" s="154">
        <f>'[3]Data Summary'!$I100</f>
        <v>490</v>
      </c>
      <c r="F225" s="154">
        <f>'[3]Data Summary'!$M100</f>
        <v>81545</v>
      </c>
      <c r="G225" s="155">
        <f t="shared" si="289"/>
        <v>708015</v>
      </c>
      <c r="H225" s="155">
        <f>SUM(E214:E225)</f>
        <v>4991</v>
      </c>
      <c r="I225" s="155">
        <f>SUM(F214:F225)</f>
        <v>845049</v>
      </c>
      <c r="J225" s="155">
        <f ca="1">SUM(OFFSET($B225,-($B225-1),MATCH(J$6,$7:$7,)-1,1,1):OFFSET($B225,0,MATCH(J$6,$7:$7,)-1,1,1))</f>
        <v>3807</v>
      </c>
      <c r="K225" s="155">
        <f ca="1">SUM(OFFSET($B225,-($B225-1),MATCH(K$6,$7:$7,)-1,1,1):OFFSET($B225,0,MATCH(K$6,$7:$7,)-1,1,1))</f>
        <v>642343</v>
      </c>
      <c r="L225" s="155">
        <f ca="1">SUM(OFFSET($B225,-($B225-1),MATCH(L$6,$7:$7,)-1,1,1):OFFSET($B225,0,MATCH(L$6,$7:$7,)-1,1,1))</f>
        <v>5984376</v>
      </c>
      <c r="M225" s="31">
        <f>'[3]Data Summary'!$C100</f>
        <v>390870</v>
      </c>
      <c r="N225" s="41">
        <f>'[3]Data Summary'!$G100</f>
        <v>5399</v>
      </c>
      <c r="O225" s="41">
        <f>'[3]Data Summary'!$K100</f>
        <v>463168</v>
      </c>
      <c r="P225">
        <f t="shared" ref="P225:R228" si="302">SUM(M214:M225)</f>
        <v>4692572</v>
      </c>
      <c r="Q225">
        <f t="shared" si="302"/>
        <v>65374</v>
      </c>
      <c r="R225">
        <f t="shared" si="302"/>
        <v>5772931</v>
      </c>
      <c r="S225">
        <f ca="1">SUM(OFFSET($B225,-($B225-1),MATCH(S$6,$7:$7,)-1,1,1):OFFSET($B225,0,MATCH(S$6,$7:$7,)-1,1,1))</f>
        <v>48582</v>
      </c>
      <c r="T225">
        <f ca="1">SUM(OFFSET($B225,-($B225-1),MATCH(T$6,$7:$7,)-1,1,1):OFFSET($B225,0,MATCH(T$6,$7:$7,)-1,1,1))</f>
        <v>4379548</v>
      </c>
      <c r="U225">
        <f ca="1">SUM(OFFSET($B225,-($B225-1),MATCH(U$6,$7:$7,)-1,1,1):OFFSET($B225,0,MATCH(U$6,$7:$7,)-1,1,1))</f>
        <v>42601698</v>
      </c>
      <c r="V225" s="31">
        <f>'[3]Tab K Summary'!$B144</f>
        <v>1616</v>
      </c>
      <c r="W225" s="41">
        <f>'[3]Tab K Summary'!$D144</f>
        <v>16405</v>
      </c>
      <c r="X225" s="41">
        <f>'[3]Tab K Summary'!$F144</f>
        <v>2241</v>
      </c>
      <c r="Y225" s="41">
        <f>'[3]Tab K Summary'!$H144</f>
        <v>13090</v>
      </c>
      <c r="Z225" s="41">
        <f>'[3]Tab K Summary'!$J144</f>
        <v>836</v>
      </c>
      <c r="AA225" s="41">
        <f>'[3]Tab K Summary'!$L144</f>
        <v>621</v>
      </c>
      <c r="AB225" s="41">
        <f>'[3]Tab K Summary'!$N144</f>
        <v>929</v>
      </c>
      <c r="AC225" s="41">
        <f>'[3]Tab K Summary'!$P144</f>
        <v>0</v>
      </c>
      <c r="AD225" s="41">
        <f>'[3]Tab K Summary'!$R144</f>
        <v>0</v>
      </c>
      <c r="AE225" s="41">
        <f>'[3]Tab K Summary'!$T144</f>
        <v>0</v>
      </c>
      <c r="AF225" s="41">
        <f t="shared" si="292"/>
        <v>1616</v>
      </c>
      <c r="AG225" s="41">
        <f>'[3]Tab K Summary'!$X144</f>
        <v>0</v>
      </c>
      <c r="AH225" s="41">
        <f>'[3]Tab K Summary'!$Z144</f>
        <v>0</v>
      </c>
      <c r="AI225" s="41">
        <f t="shared" si="293"/>
        <v>2241</v>
      </c>
      <c r="AJ225" s="41">
        <f t="shared" si="294"/>
        <v>929</v>
      </c>
      <c r="AK225" s="41">
        <f>'[3]Tab K Summary'!$AF144</f>
        <v>0</v>
      </c>
      <c r="AL225" s="41">
        <f>'[3]Tab K Summary'!$AH144</f>
        <v>0</v>
      </c>
      <c r="AM225" s="41">
        <f>'[3]Tab K Summary'!$AJ144</f>
        <v>0</v>
      </c>
      <c r="AN225" s="41">
        <f>'[3]Tab K Summary'!$AL144</f>
        <v>0</v>
      </c>
      <c r="AO225" s="41">
        <f>'[3]Tab K Summary'!$AN144</f>
        <v>0</v>
      </c>
      <c r="AP225" s="41">
        <f>'[3]Tab K Summary'!$AP144</f>
        <v>0</v>
      </c>
      <c r="AQ225" s="41">
        <f>'[3]Tab K Summary'!$AR144</f>
        <v>0</v>
      </c>
      <c r="AR225" s="2">
        <f t="shared" ref="AR225:BM228" si="303">SUM(V214:V225)</f>
        <v>15104</v>
      </c>
      <c r="AS225" s="2">
        <f t="shared" si="303"/>
        <v>108844</v>
      </c>
      <c r="AT225" s="2">
        <f t="shared" si="303"/>
        <v>15302</v>
      </c>
      <c r="AU225" s="2">
        <f t="shared" si="303"/>
        <v>189946</v>
      </c>
      <c r="AV225" s="2">
        <f t="shared" si="303"/>
        <v>9720</v>
      </c>
      <c r="AW225" s="2">
        <f t="shared" si="303"/>
        <v>3865</v>
      </c>
      <c r="AX225" s="2">
        <f t="shared" si="303"/>
        <v>10430</v>
      </c>
      <c r="AY225" s="2">
        <f t="shared" si="303"/>
        <v>0</v>
      </c>
      <c r="AZ225" s="2">
        <f t="shared" si="303"/>
        <v>0</v>
      </c>
      <c r="BA225" s="2">
        <f t="shared" si="303"/>
        <v>0</v>
      </c>
      <c r="BB225" s="2">
        <f t="shared" si="303"/>
        <v>15104</v>
      </c>
      <c r="BC225" s="2">
        <f t="shared" si="303"/>
        <v>0</v>
      </c>
      <c r="BD225" s="2">
        <f t="shared" si="303"/>
        <v>0</v>
      </c>
      <c r="BE225" s="2">
        <f t="shared" si="303"/>
        <v>15302</v>
      </c>
      <c r="BF225" s="2">
        <f t="shared" si="303"/>
        <v>10430</v>
      </c>
      <c r="BG225" s="2">
        <f t="shared" si="303"/>
        <v>0</v>
      </c>
      <c r="BH225" s="2">
        <f t="shared" si="303"/>
        <v>0</v>
      </c>
      <c r="BI225" s="2">
        <f t="shared" si="303"/>
        <v>0</v>
      </c>
      <c r="BJ225" s="2">
        <f t="shared" si="303"/>
        <v>0</v>
      </c>
      <c r="BK225" s="2">
        <f t="shared" si="303"/>
        <v>0</v>
      </c>
      <c r="BL225" s="2">
        <f t="shared" si="303"/>
        <v>0</v>
      </c>
      <c r="BM225" s="2">
        <f t="shared" si="303"/>
        <v>0</v>
      </c>
      <c r="BN225">
        <f ca="1">SUM(OFFSET($B225,-($B225-1),MATCH(BN$6,$7:$7,)-1,1,1):OFFSET($B225,0,MATCH(BN$6,$7:$7,)-1,1,1))</f>
        <v>80278</v>
      </c>
      <c r="BO225">
        <f ca="1">SUM(OFFSET($B225,-($B225-1),MATCH(BO$6,$7:$7,)-1,1,1):OFFSET($B225,0,MATCH(BO$6,$7:$7,)-1,1,1))</f>
        <v>9454</v>
      </c>
      <c r="BP225">
        <f ca="1">SUM(OFFSET($B225,-($B225-1),MATCH(BP$6,$7:$7,)-1,1,1):OFFSET($B225,0,MATCH(BP$6,$7:$7,)-1,1,1))</f>
        <v>147260</v>
      </c>
      <c r="BQ225">
        <f ca="1">SUM(OFFSET($B225,-($B225-1),MATCH(BQ$6,$7:$7,)-1,1,1):OFFSET($B225,0,MATCH(BQ$6,$7:$7,)-1,1,1))</f>
        <v>5390</v>
      </c>
      <c r="BR225">
        <f ca="1">SUM(OFFSET($B225,-($B225-1),MATCH(BR$6,$7:$7,)-1,1,1):OFFSET($B225,0,MATCH(BR$6,$7:$7,)-1,1,1))</f>
        <v>3010</v>
      </c>
      <c r="BS225">
        <f ca="1">SUM(OFFSET($B225,-($B225-1),MATCH(BS$6,$7:$7,)-1,1,1):OFFSET($B225,0,MATCH(BS$6,$7:$7,)-1,1,1))</f>
        <v>7459</v>
      </c>
      <c r="BT225">
        <f ca="1">SUM(OFFSET($B225,-($B225-1),MATCH(BT$6,$7:$7,)-1,1,1):OFFSET($B225,0,MATCH(BT$6,$7:$7,)-1,1,1))</f>
        <v>0</v>
      </c>
      <c r="BU225">
        <f ca="1">SUM(OFFSET($B225,-($B225-1),MATCH(BU$6,$7:$7,)-1,1,1):OFFSET($B225,0,MATCH(BU$6,$7:$7,)-1,1,1))</f>
        <v>0</v>
      </c>
      <c r="BV225">
        <f ca="1">SUM(OFFSET($B225,-($B225-1),MATCH(BV$6,$7:$7,)-1,1,1):OFFSET($B225,0,MATCH(BV$6,$7:$7,)-1,1,1))</f>
        <v>0</v>
      </c>
      <c r="BW225">
        <f ca="1">SUM(OFFSET($B225,-($B225-1),MATCH(BW$6,$7:$7,)-1,1,1):OFFSET($B225,0,MATCH(BW$6,$7:$7,)-1,1,1))</f>
        <v>11542</v>
      </c>
      <c r="BX225">
        <f ca="1">SUM(OFFSET($B225,-($B225-1),MATCH(BX$6,$7:$7,)-1,1,1):OFFSET($B225,0,MATCH(BX$6,$7:$7,)-1,1,1))</f>
        <v>0</v>
      </c>
      <c r="BY225">
        <f ca="1">SUM(OFFSET($B225,-($B225-1),MATCH(BY$6,$7:$7,)-1,1,1):OFFSET($B225,0,MATCH(BY$6,$7:$7,)-1,1,1))</f>
        <v>0</v>
      </c>
      <c r="BZ225">
        <f ca="1">SUM(OFFSET($B225,-($B225-1),MATCH(BZ$6,$7:$7,)-1,1,1):OFFSET($B225,0,MATCH(BZ$6,$7:$7,)-1,1,1))</f>
        <v>9454</v>
      </c>
      <c r="CA225">
        <f ca="1">SUM(OFFSET($B225,-($B225-1),MATCH(CA$6,$7:$7,)-1,1,1):OFFSET($B225,0,MATCH(CA$6,$7:$7,)-1,1,1))</f>
        <v>7459</v>
      </c>
      <c r="CB225">
        <f ca="1">SUM(OFFSET($B225,-($B225-1),MATCH(CB$6,$7:$7,)-1,1,1):OFFSET($B225,0,MATCH(CB$6,$7:$7,)-1,1,1))</f>
        <v>0</v>
      </c>
      <c r="CC225">
        <f ca="1">SUM(OFFSET($B225,-($B225-1),MATCH(CC$6,$7:$7,)-1,1,1):OFFSET($B225,0,MATCH(CC$6,$7:$7,)-1,1,1))</f>
        <v>0</v>
      </c>
      <c r="CD225">
        <f ca="1">SUM(OFFSET($B225,-($B225-1),MATCH(CD$6,$7:$7,)-1,1,1):OFFSET($B225,0,MATCH(CD$6,$7:$7,)-1,1,1))</f>
        <v>0</v>
      </c>
      <c r="CE225">
        <f ca="1">SUM(OFFSET($B225,-($B225-1),MATCH(CE$6,$7:$7,)-1,1,1):OFFSET($B225,0,MATCH(CE$6,$7:$7,)-1,1,1))</f>
        <v>0</v>
      </c>
      <c r="CF225">
        <f ca="1">SUM(OFFSET($B225,-($B225-1),MATCH(CF$6,$7:$7,)-1,1,1):OFFSET($B225,0,MATCH(CF$6,$7:$7,)-1,1,1))</f>
        <v>0</v>
      </c>
      <c r="CG225">
        <f ca="1">SUM(OFFSET($B225,-($B225-1),MATCH(CG$6,$7:$7,)-1,1,1):OFFSET($B225,0,MATCH(CG$6,$7:$7,)-1,1,1))</f>
        <v>0</v>
      </c>
      <c r="CH225">
        <f ca="1">SUM(OFFSET($B225,-($B225-1),MATCH(CH$6,$7:$7,)-1,1,1):OFFSET($B225,0,MATCH(CH$6,$7:$7,)-1,1,1))</f>
        <v>0</v>
      </c>
      <c r="CI225">
        <f ca="1">SUM(OFFSET($B225,-($B225-1),MATCH(CI$6,$7:$7,)-1,1,1):OFFSET($B225,0,MATCH(CI$6,$7:$7,)-1,1,1))</f>
        <v>118548</v>
      </c>
      <c r="CJ225" s="41">
        <f>'[3]Tab L Summary'!$B144</f>
        <v>1785</v>
      </c>
      <c r="CK225">
        <f>'[3]Tab L Summary'!$D144</f>
        <v>3950</v>
      </c>
      <c r="CL225" s="41">
        <f>'[3]Tab L Summary'!$F144</f>
        <v>14683</v>
      </c>
      <c r="CM225">
        <f>'[3]Tab L Summary'!$H144</f>
        <v>0</v>
      </c>
      <c r="CN225" s="41">
        <f>'[3]Tab L Summary'!$J144</f>
        <v>1873</v>
      </c>
      <c r="CO225" s="134">
        <f t="shared" ref="CO225:CS228" si="304">SUM(CJ214:CJ225)</f>
        <v>23682</v>
      </c>
      <c r="CP225" s="2">
        <f t="shared" si="304"/>
        <v>31276</v>
      </c>
      <c r="CQ225" s="2">
        <f t="shared" si="304"/>
        <v>82024</v>
      </c>
      <c r="CR225" s="2">
        <f t="shared" si="304"/>
        <v>0</v>
      </c>
      <c r="CS225" s="2">
        <f t="shared" si="304"/>
        <v>19579</v>
      </c>
      <c r="CT225">
        <f ca="1">SUM(OFFSET($B225,-($B225-1),MATCH(CT$6,$7:$7,)-1,1,1):OFFSET($B225,0,MATCH(CT$6,$7:$7,)-1,1,1))</f>
        <v>21101</v>
      </c>
      <c r="CU225">
        <f ca="1">SUM(OFFSET($B225,-($B225-1),MATCH(CU$6,$7:$7,)-1,1,1):OFFSET($B225,0,MATCH(CU$6,$7:$7,)-1,1,1))</f>
        <v>60473</v>
      </c>
      <c r="CV225">
        <f ca="1">SUM(OFFSET($B225,-($B225-1),MATCH(CV$6,$7:$7,)-1,1,1):OFFSET($B225,0,MATCH(CV$6,$7:$7,)-1,1,1))</f>
        <v>0</v>
      </c>
      <c r="CW225">
        <f ca="1">SUM(OFFSET($B225,-($B225-1),MATCH(CW$6,$7:$7,)-1,1,1):OFFSET($B225,0,MATCH(CW$6,$7:$7,)-1,1,1))</f>
        <v>12524</v>
      </c>
      <c r="CX225">
        <f ca="1">SUM(OFFSET($B225,-($B225-1),MATCH(CX$6,$7:$7,)-1,1,1):OFFSET($B225,0,MATCH(CX$6,$7:$7,)-1,1,1))</f>
        <v>198856</v>
      </c>
    </row>
    <row r="226" spans="2:106">
      <c r="B226" s="38">
        <v>10</v>
      </c>
      <c r="C226" s="37">
        <v>45292</v>
      </c>
      <c r="D226" s="200">
        <f>74316+64</f>
        <v>74380</v>
      </c>
      <c r="E226" s="154">
        <v>502</v>
      </c>
      <c r="F226" s="154">
        <f>'[3]Data Summary'!$M101+1434</f>
        <v>86238</v>
      </c>
      <c r="G226" s="155">
        <f t="shared" ref="G226:I228" si="305">SUM(D215:D226)</f>
        <v>719930</v>
      </c>
      <c r="H226" s="155">
        <f t="shared" si="305"/>
        <v>5071</v>
      </c>
      <c r="I226" s="155">
        <f t="shared" si="305"/>
        <v>858978</v>
      </c>
      <c r="J226" s="155">
        <f ca="1">SUM(OFFSET($B226,-($B226-1),MATCH(J$6,$7:$7,)-1,1,1):OFFSET($B226,0,MATCH(J$6,$7:$7,)-1,1,1))</f>
        <v>4309</v>
      </c>
      <c r="K226" s="155">
        <f ca="1">SUM(OFFSET($B226,-($B226-1),MATCH(K$6,$7:$7,)-1,1,1):OFFSET($B226,0,MATCH(K$6,$7:$7,)-1,1,1))</f>
        <v>728581</v>
      </c>
      <c r="L226" s="155">
        <f ca="1">SUM(OFFSET($B226,-($B226-1),MATCH(L$6,$7:$7,)-1,1,1):OFFSET($B226,0,MATCH(L$6,$7:$7,)-1,1,1))</f>
        <v>6704306</v>
      </c>
      <c r="M226" s="199">
        <f>'[3]Data Summary'!$C101-153</f>
        <v>345863</v>
      </c>
      <c r="N226" s="201">
        <f>5189-4</f>
        <v>5185</v>
      </c>
      <c r="O226" s="201">
        <f>431787-200</f>
        <v>431587</v>
      </c>
      <c r="P226">
        <f t="shared" si="302"/>
        <v>4707386</v>
      </c>
      <c r="Q226">
        <f t="shared" si="302"/>
        <v>65412</v>
      </c>
      <c r="R226">
        <f t="shared" si="302"/>
        <v>5787229</v>
      </c>
      <c r="S226">
        <f ca="1">SUM(OFFSET($B226,-($B226-1),MATCH(S$6,$7:$7,)-1,1,1):OFFSET($B226,0,MATCH(S$6,$7:$7,)-1,1,1))</f>
        <v>53767</v>
      </c>
      <c r="T226">
        <f ca="1">SUM(OFFSET($B226,-($B226-1),MATCH(T$6,$7:$7,)-1,1,1):OFFSET($B226,0,MATCH(T$6,$7:$7,)-1,1,1))</f>
        <v>4811135</v>
      </c>
      <c r="U226">
        <f ca="1">SUM(OFFSET($B226,-($B226-1),MATCH(U$6,$7:$7,)-1,1,1):OFFSET($B226,0,MATCH(U$6,$7:$7,)-1,1,1))</f>
        <v>47309084</v>
      </c>
      <c r="V226" s="31">
        <v>888</v>
      </c>
      <c r="W226" s="41">
        <v>10666</v>
      </c>
      <c r="X226" s="41">
        <v>1978</v>
      </c>
      <c r="Y226" s="41">
        <v>22066</v>
      </c>
      <c r="Z226" s="41">
        <v>568</v>
      </c>
      <c r="AA226" s="41">
        <v>331</v>
      </c>
      <c r="AB226" s="41">
        <v>1070</v>
      </c>
      <c r="AC226" s="41">
        <v>0</v>
      </c>
      <c r="AD226" s="41">
        <v>0</v>
      </c>
      <c r="AE226" s="41">
        <v>0</v>
      </c>
      <c r="AF226" s="41">
        <f t="shared" si="292"/>
        <v>888</v>
      </c>
      <c r="AG226" s="41">
        <v>0</v>
      </c>
      <c r="AH226" s="41">
        <v>0</v>
      </c>
      <c r="AI226" s="41">
        <f t="shared" si="293"/>
        <v>1978</v>
      </c>
      <c r="AJ226" s="41">
        <f t="shared" si="294"/>
        <v>1070</v>
      </c>
      <c r="AK226" s="41">
        <v>0</v>
      </c>
      <c r="AL226" s="41">
        <v>0</v>
      </c>
      <c r="AM226" s="41">
        <v>0</v>
      </c>
      <c r="AN226" s="41">
        <v>0</v>
      </c>
      <c r="AO226" s="41">
        <v>0</v>
      </c>
      <c r="AP226" s="41">
        <v>0</v>
      </c>
      <c r="AQ226" s="41">
        <v>0</v>
      </c>
      <c r="AR226" s="2">
        <f t="shared" si="303"/>
        <v>15200</v>
      </c>
      <c r="AS226" s="2">
        <f t="shared" si="303"/>
        <v>110531</v>
      </c>
      <c r="AT226" s="2">
        <f t="shared" si="303"/>
        <v>15371</v>
      </c>
      <c r="AU226" s="2">
        <f t="shared" si="303"/>
        <v>195223</v>
      </c>
      <c r="AV226" s="2">
        <f t="shared" si="303"/>
        <v>9418</v>
      </c>
      <c r="AW226" s="2">
        <f t="shared" si="303"/>
        <v>3976</v>
      </c>
      <c r="AX226" s="2">
        <f t="shared" si="303"/>
        <v>10658</v>
      </c>
      <c r="AY226" s="2">
        <f t="shared" si="303"/>
        <v>0</v>
      </c>
      <c r="AZ226" s="2">
        <f t="shared" si="303"/>
        <v>0</v>
      </c>
      <c r="BA226" s="2">
        <f t="shared" si="303"/>
        <v>0</v>
      </c>
      <c r="BB226" s="2">
        <f t="shared" si="303"/>
        <v>15200</v>
      </c>
      <c r="BC226" s="2">
        <f t="shared" si="303"/>
        <v>0</v>
      </c>
      <c r="BD226" s="2">
        <f t="shared" si="303"/>
        <v>0</v>
      </c>
      <c r="BE226" s="2">
        <f t="shared" si="303"/>
        <v>15371</v>
      </c>
      <c r="BF226" s="2">
        <f t="shared" si="303"/>
        <v>10658</v>
      </c>
      <c r="BG226" s="2">
        <f t="shared" si="303"/>
        <v>0</v>
      </c>
      <c r="BH226" s="2">
        <f t="shared" si="303"/>
        <v>0</v>
      </c>
      <c r="BI226" s="2">
        <f t="shared" si="303"/>
        <v>0</v>
      </c>
      <c r="BJ226" s="2">
        <f t="shared" si="303"/>
        <v>0</v>
      </c>
      <c r="BK226" s="2">
        <f t="shared" si="303"/>
        <v>0</v>
      </c>
      <c r="BL226" s="2">
        <f t="shared" si="303"/>
        <v>0</v>
      </c>
      <c r="BM226" s="2">
        <f t="shared" si="303"/>
        <v>0</v>
      </c>
      <c r="BN226">
        <f ca="1">SUM(OFFSET($B226,-($B226-1),MATCH(BN$6,$7:$7,)-1,1,1):OFFSET($B226,0,MATCH(BN$6,$7:$7,)-1,1,1))</f>
        <v>90944</v>
      </c>
      <c r="BO226">
        <f ca="1">SUM(OFFSET($B226,-($B226-1),MATCH(BO$6,$7:$7,)-1,1,1):OFFSET($B226,0,MATCH(BO$6,$7:$7,)-1,1,1))</f>
        <v>11432</v>
      </c>
      <c r="BP226">
        <f ca="1">SUM(OFFSET($B226,-($B226-1),MATCH(BP$6,$7:$7,)-1,1,1):OFFSET($B226,0,MATCH(BP$6,$7:$7,)-1,1,1))</f>
        <v>169326</v>
      </c>
      <c r="BQ226">
        <f ca="1">SUM(OFFSET($B226,-($B226-1),MATCH(BQ$6,$7:$7,)-1,1,1):OFFSET($B226,0,MATCH(BQ$6,$7:$7,)-1,1,1))</f>
        <v>5958</v>
      </c>
      <c r="BR226">
        <f ca="1">SUM(OFFSET($B226,-($B226-1),MATCH(BR$6,$7:$7,)-1,1,1):OFFSET($B226,0,MATCH(BR$6,$7:$7,)-1,1,1))</f>
        <v>3341</v>
      </c>
      <c r="BS226">
        <f ca="1">SUM(OFFSET($B226,-($B226-1),MATCH(BS$6,$7:$7,)-1,1,1):OFFSET($B226,0,MATCH(BS$6,$7:$7,)-1,1,1))</f>
        <v>8529</v>
      </c>
      <c r="BT226">
        <f ca="1">SUM(OFFSET($B226,-($B226-1),MATCH(BT$6,$7:$7,)-1,1,1):OFFSET($B226,0,MATCH(BT$6,$7:$7,)-1,1,1))</f>
        <v>0</v>
      </c>
      <c r="BU226">
        <f ca="1">SUM(OFFSET($B226,-($B226-1),MATCH(BU$6,$7:$7,)-1,1,1):OFFSET($B226,0,MATCH(BU$6,$7:$7,)-1,1,1))</f>
        <v>0</v>
      </c>
      <c r="BV226">
        <f ca="1">SUM(OFFSET($B226,-($B226-1),MATCH(BV$6,$7:$7,)-1,1,1):OFFSET($B226,0,MATCH(BV$6,$7:$7,)-1,1,1))</f>
        <v>0</v>
      </c>
      <c r="BW226">
        <f ca="1">SUM(OFFSET($B226,-($B226-1),MATCH(BW$6,$7:$7,)-1,1,1):OFFSET($B226,0,MATCH(BW$6,$7:$7,)-1,1,1))</f>
        <v>12430</v>
      </c>
      <c r="BX226">
        <f ca="1">SUM(OFFSET($B226,-($B226-1),MATCH(BX$6,$7:$7,)-1,1,1):OFFSET($B226,0,MATCH(BX$6,$7:$7,)-1,1,1))</f>
        <v>0</v>
      </c>
      <c r="BY226">
        <f ca="1">SUM(OFFSET($B226,-($B226-1),MATCH(BY$6,$7:$7,)-1,1,1):OFFSET($B226,0,MATCH(BY$6,$7:$7,)-1,1,1))</f>
        <v>0</v>
      </c>
      <c r="BZ226">
        <f ca="1">SUM(OFFSET($B226,-($B226-1),MATCH(BZ$6,$7:$7,)-1,1,1):OFFSET($B226,0,MATCH(BZ$6,$7:$7,)-1,1,1))</f>
        <v>11432</v>
      </c>
      <c r="CA226">
        <f ca="1">SUM(OFFSET($B226,-($B226-1),MATCH(CA$6,$7:$7,)-1,1,1):OFFSET($B226,0,MATCH(CA$6,$7:$7,)-1,1,1))</f>
        <v>8529</v>
      </c>
      <c r="CB226">
        <f ca="1">SUM(OFFSET($B226,-($B226-1),MATCH(CB$6,$7:$7,)-1,1,1):OFFSET($B226,0,MATCH(CB$6,$7:$7,)-1,1,1))</f>
        <v>0</v>
      </c>
      <c r="CC226">
        <f ca="1">SUM(OFFSET($B226,-($B226-1),MATCH(CC$6,$7:$7,)-1,1,1):OFFSET($B226,0,MATCH(CC$6,$7:$7,)-1,1,1))</f>
        <v>0</v>
      </c>
      <c r="CD226">
        <f ca="1">SUM(OFFSET($B226,-($B226-1),MATCH(CD$6,$7:$7,)-1,1,1):OFFSET($B226,0,MATCH(CD$6,$7:$7,)-1,1,1))</f>
        <v>0</v>
      </c>
      <c r="CE226">
        <f ca="1">SUM(OFFSET($B226,-($B226-1),MATCH(CE$6,$7:$7,)-1,1,1):OFFSET($B226,0,MATCH(CE$6,$7:$7,)-1,1,1))</f>
        <v>0</v>
      </c>
      <c r="CF226">
        <f ca="1">SUM(OFFSET($B226,-($B226-1),MATCH(CF$6,$7:$7,)-1,1,1):OFFSET($B226,0,MATCH(CF$6,$7:$7,)-1,1,1))</f>
        <v>0</v>
      </c>
      <c r="CG226">
        <f ca="1">SUM(OFFSET($B226,-($B226-1),MATCH(CG$6,$7:$7,)-1,1,1):OFFSET($B226,0,MATCH(CG$6,$7:$7,)-1,1,1))</f>
        <v>0</v>
      </c>
      <c r="CH226">
        <f ca="1">SUM(OFFSET($B226,-($B226-1),MATCH(CH$6,$7:$7,)-1,1,1):OFFSET($B226,0,MATCH(CH$6,$7:$7,)-1,1,1))</f>
        <v>0</v>
      </c>
      <c r="CI226">
        <f ca="1">SUM(OFFSET($B226,-($B226-1),MATCH(CI$6,$7:$7,)-1,1,1):OFFSET($B226,0,MATCH(CI$6,$7:$7,)-1,1,1))</f>
        <v>133748</v>
      </c>
      <c r="CJ226" s="41">
        <v>950</v>
      </c>
      <c r="CK226">
        <v>3776</v>
      </c>
      <c r="CL226" s="41">
        <v>8456</v>
      </c>
      <c r="CM226">
        <v>0</v>
      </c>
      <c r="CN226" s="41">
        <v>1873</v>
      </c>
      <c r="CO226" s="134">
        <f t="shared" si="304"/>
        <v>23494</v>
      </c>
      <c r="CP226" s="2">
        <f t="shared" si="304"/>
        <v>31915</v>
      </c>
      <c r="CQ226" s="2">
        <f t="shared" si="304"/>
        <v>83559</v>
      </c>
      <c r="CR226" s="2">
        <f t="shared" si="304"/>
        <v>0</v>
      </c>
      <c r="CS226" s="2">
        <f t="shared" si="304"/>
        <v>19663</v>
      </c>
      <c r="CT226">
        <f ca="1">SUM(OFFSET($B226,-($B226-1),MATCH(CT$6,$7:$7,)-1,1,1):OFFSET($B226,0,MATCH(CT$6,$7:$7,)-1,1,1))</f>
        <v>24877</v>
      </c>
      <c r="CU226">
        <f ca="1">SUM(OFFSET($B226,-($B226-1),MATCH(CU$6,$7:$7,)-1,1,1):OFFSET($B226,0,MATCH(CU$6,$7:$7,)-1,1,1))</f>
        <v>68929</v>
      </c>
      <c r="CV226">
        <f ca="1">SUM(OFFSET($B226,-($B226-1),MATCH(CV$6,$7:$7,)-1,1,1):OFFSET($B226,0,MATCH(CV$6,$7:$7,)-1,1,1))</f>
        <v>0</v>
      </c>
      <c r="CW226">
        <f ca="1">SUM(OFFSET($B226,-($B226-1),MATCH(CW$6,$7:$7,)-1,1,1):OFFSET($B226,0,MATCH(CW$6,$7:$7,)-1,1,1))</f>
        <v>14397</v>
      </c>
      <c r="CX226">
        <f ca="1">SUM(OFFSET($B226,-($B226-1),MATCH(CX$6,$7:$7,)-1,1,1):OFFSET($B226,0,MATCH(CX$6,$7:$7,)-1,1,1))</f>
        <v>222350</v>
      </c>
    </row>
    <row r="227" spans="2:106">
      <c r="B227" s="38">
        <v>11</v>
      </c>
      <c r="C227" s="37">
        <v>45323</v>
      </c>
      <c r="D227" s="153">
        <f>'[3]Data Summary'!$E102</f>
        <v>64684</v>
      </c>
      <c r="E227" s="154">
        <f>'[3]Data Summary'!$I102</f>
        <v>458</v>
      </c>
      <c r="F227" s="202">
        <f>'[3]Data Summary'!$M102</f>
        <v>75258</v>
      </c>
      <c r="G227" s="155">
        <f t="shared" ref="G227:G232" si="306">SUM(D216:D227)</f>
        <v>727693</v>
      </c>
      <c r="H227" s="155">
        <f t="shared" si="305"/>
        <v>5165</v>
      </c>
      <c r="I227" s="155">
        <f t="shared" si="305"/>
        <v>872152</v>
      </c>
      <c r="J227" s="155">
        <f ca="1">SUM(OFFSET($B227,-($B227-1),MATCH(J$6,$7:$7,)-1,1,1):OFFSET($B227,0,MATCH(J$6,$7:$7,)-1,1,1))</f>
        <v>4767</v>
      </c>
      <c r="K227" s="155">
        <f ca="1">SUM(OFFSET($B227,-($B227-1),MATCH(K$6,$7:$7,)-1,1,1):OFFSET($B227,0,MATCH(K$6,$7:$7,)-1,1,1))</f>
        <v>803839</v>
      </c>
      <c r="L227" s="155">
        <f ca="1">SUM(OFFSET($B227,-($B227-1),MATCH(L$6,$7:$7,)-1,1,1):OFFSET($B227,0,MATCH(L$6,$7:$7,)-1,1,1))</f>
        <v>7431999</v>
      </c>
      <c r="M227" s="31">
        <f>'[3]Data Summary'!$C102</f>
        <v>388980</v>
      </c>
      <c r="N227" s="41">
        <f>'[3]Data Summary'!$G102</f>
        <v>5478</v>
      </c>
      <c r="O227" s="41">
        <f>'[3]Data Summary'!$K102</f>
        <v>460502</v>
      </c>
      <c r="P227">
        <f t="shared" si="302"/>
        <v>4729255</v>
      </c>
      <c r="Q227">
        <f t="shared" si="302"/>
        <v>65030</v>
      </c>
      <c r="R227">
        <f t="shared" si="302"/>
        <v>5791614</v>
      </c>
      <c r="S227">
        <f ca="1">SUM(OFFSET($B227,-($B227-1),MATCH(S$6,$7:$7,)-1,1,1):OFFSET($B227,0,MATCH(S$6,$7:$7,)-1,1,1))</f>
        <v>59245</v>
      </c>
      <c r="T227">
        <f ca="1">SUM(OFFSET($B227,-($B227-1),MATCH(T$6,$7:$7,)-1,1,1):OFFSET($B227,0,MATCH(T$6,$7:$7,)-1,1,1))</f>
        <v>5271637</v>
      </c>
      <c r="U227">
        <f ca="1">SUM(OFFSET($B227,-($B227-1),MATCH(U$6,$7:$7,)-1,1,1):OFFSET($B227,0,MATCH(U$6,$7:$7,)-1,1,1))</f>
        <v>52038339</v>
      </c>
      <c r="V227" s="31">
        <f>'[3]Tab K Summary'!$B146</f>
        <v>1369</v>
      </c>
      <c r="W227" s="41">
        <f>'[3]Tab K Summary'!$D146</f>
        <v>11752</v>
      </c>
      <c r="X227" s="41">
        <f>'[3]Tab K Summary'!$F146</f>
        <v>2227</v>
      </c>
      <c r="Y227" s="41">
        <f>'[3]Tab K Summary'!$H146</f>
        <v>15526</v>
      </c>
      <c r="Z227" s="41">
        <f>'[3]Tab K Summary'!$J146</f>
        <v>488</v>
      </c>
      <c r="AA227" s="41">
        <f>'[3]Tab K Summary'!$L146</f>
        <v>351</v>
      </c>
      <c r="AB227" s="41">
        <f>'[3]Tab K Summary'!$N146</f>
        <v>1067</v>
      </c>
      <c r="AC227" s="41">
        <f>'[3]Tab K Summary'!$P146</f>
        <v>0</v>
      </c>
      <c r="AD227" s="41">
        <f>'[3]Tab K Summary'!$R146</f>
        <v>0</v>
      </c>
      <c r="AE227" s="41">
        <f>'[3]Tab K Summary'!$T146</f>
        <v>0</v>
      </c>
      <c r="AF227" s="41">
        <f t="shared" si="292"/>
        <v>1369</v>
      </c>
      <c r="AG227" s="41">
        <f>'[3]Tab K Summary'!$X146</f>
        <v>0</v>
      </c>
      <c r="AH227" s="41">
        <f>'[3]Tab K Summary'!$Z146</f>
        <v>0</v>
      </c>
      <c r="AI227" s="41">
        <f t="shared" si="293"/>
        <v>2227</v>
      </c>
      <c r="AJ227" s="41">
        <f t="shared" si="294"/>
        <v>1067</v>
      </c>
      <c r="AK227" s="41">
        <f>'[3]Tab K Summary'!$AF146</f>
        <v>0</v>
      </c>
      <c r="AL227" s="41">
        <f>'[3]Tab K Summary'!$AH146</f>
        <v>0</v>
      </c>
      <c r="AM227" s="41">
        <f>'[3]Tab K Summary'!$AJ146</f>
        <v>0</v>
      </c>
      <c r="AN227" s="41">
        <f>'[3]Tab K Summary'!$AL146</f>
        <v>0</v>
      </c>
      <c r="AO227" s="41">
        <f>'[3]Tab K Summary'!$AN146</f>
        <v>0</v>
      </c>
      <c r="AP227" s="41">
        <f>'[3]Tab K Summary'!$AP146</f>
        <v>0</v>
      </c>
      <c r="AQ227" s="41">
        <f>'[3]Tab K Summary'!$AR146</f>
        <v>0</v>
      </c>
      <c r="AR227" s="2">
        <f t="shared" si="303"/>
        <v>15300</v>
      </c>
      <c r="AS227" s="2">
        <f t="shared" si="303"/>
        <v>113350</v>
      </c>
      <c r="AT227" s="2">
        <f t="shared" si="303"/>
        <v>15334</v>
      </c>
      <c r="AU227" s="2">
        <f t="shared" si="303"/>
        <v>198032</v>
      </c>
      <c r="AV227" s="2">
        <f t="shared" si="303"/>
        <v>7026</v>
      </c>
      <c r="AW227" s="2">
        <f t="shared" si="303"/>
        <v>4019</v>
      </c>
      <c r="AX227" s="2">
        <f t="shared" si="303"/>
        <v>10644</v>
      </c>
      <c r="AY227" s="2">
        <f t="shared" si="303"/>
        <v>0</v>
      </c>
      <c r="AZ227" s="2">
        <f t="shared" si="303"/>
        <v>0</v>
      </c>
      <c r="BA227" s="2">
        <f t="shared" si="303"/>
        <v>0</v>
      </c>
      <c r="BB227" s="2">
        <f t="shared" si="303"/>
        <v>15300</v>
      </c>
      <c r="BC227" s="2">
        <f t="shared" si="303"/>
        <v>0</v>
      </c>
      <c r="BD227" s="2">
        <f t="shared" si="303"/>
        <v>0</v>
      </c>
      <c r="BE227" s="2">
        <f t="shared" si="303"/>
        <v>15334</v>
      </c>
      <c r="BF227" s="2">
        <f t="shared" si="303"/>
        <v>10644</v>
      </c>
      <c r="BG227" s="2">
        <f t="shared" si="303"/>
        <v>0</v>
      </c>
      <c r="BH227" s="2">
        <f t="shared" si="303"/>
        <v>0</v>
      </c>
      <c r="BI227" s="2">
        <f t="shared" si="303"/>
        <v>0</v>
      </c>
      <c r="BJ227" s="2">
        <f t="shared" si="303"/>
        <v>0</v>
      </c>
      <c r="BK227" s="2">
        <f t="shared" si="303"/>
        <v>0</v>
      </c>
      <c r="BL227" s="2">
        <f t="shared" si="303"/>
        <v>0</v>
      </c>
      <c r="BM227" s="2">
        <f t="shared" si="303"/>
        <v>0</v>
      </c>
      <c r="BN227">
        <f ca="1">SUM(OFFSET($B227,-($B227-1),MATCH(BN$6,$7:$7,)-1,1,1):OFFSET($B227,0,MATCH(BN$6,$7:$7,)-1,1,1))</f>
        <v>102696</v>
      </c>
      <c r="BO227">
        <f ca="1">SUM(OFFSET($B227,-($B227-1),MATCH(BO$6,$7:$7,)-1,1,1):OFFSET($B227,0,MATCH(BO$6,$7:$7,)-1,1,1))</f>
        <v>13659</v>
      </c>
      <c r="BP227">
        <f ca="1">SUM(OFFSET($B227,-($B227-1),MATCH(BP$6,$7:$7,)-1,1,1):OFFSET($B227,0,MATCH(BP$6,$7:$7,)-1,1,1))</f>
        <v>184852</v>
      </c>
      <c r="BQ227">
        <f ca="1">SUM(OFFSET($B227,-($B227-1),MATCH(BQ$6,$7:$7,)-1,1,1):OFFSET($B227,0,MATCH(BQ$6,$7:$7,)-1,1,1))</f>
        <v>6446</v>
      </c>
      <c r="BR227">
        <f ca="1">SUM(OFFSET($B227,-($B227-1),MATCH(BR$6,$7:$7,)-1,1,1):OFFSET($B227,0,MATCH(BR$6,$7:$7,)-1,1,1))</f>
        <v>3692</v>
      </c>
      <c r="BS227">
        <f ca="1">SUM(OFFSET($B227,-($B227-1),MATCH(BS$6,$7:$7,)-1,1,1):OFFSET($B227,0,MATCH(BS$6,$7:$7,)-1,1,1))</f>
        <v>9596</v>
      </c>
      <c r="BT227">
        <f ca="1">SUM(OFFSET($B227,-($B227-1),MATCH(BT$6,$7:$7,)-1,1,1):OFFSET($B227,0,MATCH(BT$6,$7:$7,)-1,1,1))</f>
        <v>0</v>
      </c>
      <c r="BU227">
        <f ca="1">SUM(OFFSET($B227,-($B227-1),MATCH(BU$6,$7:$7,)-1,1,1):OFFSET($B227,0,MATCH(BU$6,$7:$7,)-1,1,1))</f>
        <v>0</v>
      </c>
      <c r="BV227">
        <f ca="1">SUM(OFFSET($B227,-($B227-1),MATCH(BV$6,$7:$7,)-1,1,1):OFFSET($B227,0,MATCH(BV$6,$7:$7,)-1,1,1))</f>
        <v>0</v>
      </c>
      <c r="BW227">
        <f ca="1">SUM(OFFSET($B227,-($B227-1),MATCH(BW$6,$7:$7,)-1,1,1):OFFSET($B227,0,MATCH(BW$6,$7:$7,)-1,1,1))</f>
        <v>13799</v>
      </c>
      <c r="BX227">
        <f ca="1">SUM(OFFSET($B227,-($B227-1),MATCH(BX$6,$7:$7,)-1,1,1):OFFSET($B227,0,MATCH(BX$6,$7:$7,)-1,1,1))</f>
        <v>0</v>
      </c>
      <c r="BY227">
        <f ca="1">SUM(OFFSET($B227,-($B227-1),MATCH(BY$6,$7:$7,)-1,1,1):OFFSET($B227,0,MATCH(BY$6,$7:$7,)-1,1,1))</f>
        <v>0</v>
      </c>
      <c r="BZ227">
        <f ca="1">SUM(OFFSET($B227,-($B227-1),MATCH(BZ$6,$7:$7,)-1,1,1):OFFSET($B227,0,MATCH(BZ$6,$7:$7,)-1,1,1))</f>
        <v>13659</v>
      </c>
      <c r="CA227">
        <f ca="1">SUM(OFFSET($B227,-($B227-1),MATCH(CA$6,$7:$7,)-1,1,1):OFFSET($B227,0,MATCH(CA$6,$7:$7,)-1,1,1))</f>
        <v>9596</v>
      </c>
      <c r="CB227">
        <f ca="1">SUM(OFFSET($B227,-($B227-1),MATCH(CB$6,$7:$7,)-1,1,1):OFFSET($B227,0,MATCH(CB$6,$7:$7,)-1,1,1))</f>
        <v>0</v>
      </c>
      <c r="CC227">
        <f ca="1">SUM(OFFSET($B227,-($B227-1),MATCH(CC$6,$7:$7,)-1,1,1):OFFSET($B227,0,MATCH(CC$6,$7:$7,)-1,1,1))</f>
        <v>0</v>
      </c>
      <c r="CD227">
        <f ca="1">SUM(OFFSET($B227,-($B227-1),MATCH(CD$6,$7:$7,)-1,1,1):OFFSET($B227,0,MATCH(CD$6,$7:$7,)-1,1,1))</f>
        <v>0</v>
      </c>
      <c r="CE227">
        <f ca="1">SUM(OFFSET($B227,-($B227-1),MATCH(CE$6,$7:$7,)-1,1,1):OFFSET($B227,0,MATCH(CE$6,$7:$7,)-1,1,1))</f>
        <v>0</v>
      </c>
      <c r="CF227">
        <f ca="1">SUM(OFFSET($B227,-($B227-1),MATCH(CF$6,$7:$7,)-1,1,1):OFFSET($B227,0,MATCH(CF$6,$7:$7,)-1,1,1))</f>
        <v>0</v>
      </c>
      <c r="CG227">
        <f ca="1">SUM(OFFSET($B227,-($B227-1),MATCH(CG$6,$7:$7,)-1,1,1):OFFSET($B227,0,MATCH(CG$6,$7:$7,)-1,1,1))</f>
        <v>0</v>
      </c>
      <c r="CH227">
        <f ca="1">SUM(OFFSET($B227,-($B227-1),MATCH(CH$6,$7:$7,)-1,1,1):OFFSET($B227,0,MATCH(CH$6,$7:$7,)-1,1,1))</f>
        <v>0</v>
      </c>
      <c r="CI227">
        <f ca="1">SUM(OFFSET($B227,-($B227-1),MATCH(CI$6,$7:$7,)-1,1,1):OFFSET($B227,0,MATCH(CI$6,$7:$7,)-1,1,1))</f>
        <v>149048</v>
      </c>
      <c r="CJ227" s="41">
        <f>'[3]Tab L Summary'!$B146</f>
        <v>2013</v>
      </c>
      <c r="CK227">
        <f>'[3]Tab L Summary'!$D146</f>
        <v>5020</v>
      </c>
      <c r="CL227" s="41">
        <f>'[3]Tab L Summary'!$F146</f>
        <v>8127</v>
      </c>
      <c r="CM227">
        <f>'[3]Tab L Summary'!$H146</f>
        <v>0</v>
      </c>
      <c r="CN227" s="41">
        <f>'[3]Tab L Summary'!$J146</f>
        <v>1705</v>
      </c>
      <c r="CO227" s="134">
        <f t="shared" si="304"/>
        <v>23877</v>
      </c>
      <c r="CP227" s="2">
        <f t="shared" si="304"/>
        <v>33174</v>
      </c>
      <c r="CQ227" s="2">
        <f t="shared" si="304"/>
        <v>84767</v>
      </c>
      <c r="CR227" s="2">
        <f t="shared" si="304"/>
        <v>0</v>
      </c>
      <c r="CS227" s="2">
        <f t="shared" si="304"/>
        <v>17604</v>
      </c>
      <c r="CT227">
        <f ca="1">SUM(OFFSET($B227,-($B227-1),MATCH(CT$6,$7:$7,)-1,1,1):OFFSET($B227,0,MATCH(CT$6,$7:$7,)-1,1,1))</f>
        <v>29897</v>
      </c>
      <c r="CU227">
        <f ca="1">SUM(OFFSET($B227,-($B227-1),MATCH(CU$6,$7:$7,)-1,1,1):OFFSET($B227,0,MATCH(CU$6,$7:$7,)-1,1,1))</f>
        <v>77056</v>
      </c>
      <c r="CV227">
        <f ca="1">SUM(OFFSET($B227,-($B227-1),MATCH(CV$6,$7:$7,)-1,1,1):OFFSET($B227,0,MATCH(CV$6,$7:$7,)-1,1,1))</f>
        <v>0</v>
      </c>
      <c r="CW227">
        <f ca="1">SUM(OFFSET($B227,-($B227-1),MATCH(CW$6,$7:$7,)-1,1,1):OFFSET($B227,0,MATCH(CW$6,$7:$7,)-1,1,1))</f>
        <v>16102</v>
      </c>
      <c r="CX227">
        <f ca="1">SUM(OFFSET($B227,-($B227-1),MATCH(CX$6,$7:$7,)-1,1,1):OFFSET($B227,0,MATCH(CX$6,$7:$7,)-1,1,1))</f>
        <v>246227</v>
      </c>
    </row>
    <row r="228" spans="2:106">
      <c r="B228" s="38">
        <v>12</v>
      </c>
      <c r="C228" s="37">
        <v>45352</v>
      </c>
      <c r="D228" s="153">
        <v>70077</v>
      </c>
      <c r="E228" s="154">
        <f>'[3]Data Summary'!$I103</f>
        <v>475</v>
      </c>
      <c r="F228" s="231">
        <f>'[4]Data Summary'!M103</f>
        <v>78404</v>
      </c>
      <c r="G228" s="155">
        <f t="shared" si="306"/>
        <v>736416</v>
      </c>
      <c r="H228" s="155">
        <f t="shared" si="305"/>
        <v>5242</v>
      </c>
      <c r="I228" s="155">
        <f t="shared" si="305"/>
        <v>882243</v>
      </c>
      <c r="J228" s="155">
        <f ca="1">SUM(OFFSET($B228,-($B228-1),MATCH(J$6,$7:$7,)-1,1,1):OFFSET($B228,0,MATCH(J$6,$7:$7,)-1,1,1))</f>
        <v>5242</v>
      </c>
      <c r="K228" s="155">
        <f ca="1">SUM(OFFSET($B228,-($B228-1),MATCH(K$6,$7:$7,)-1,1,1):OFFSET($B228,0,MATCH(K$6,$7:$7,)-1,1,1))</f>
        <v>882243</v>
      </c>
      <c r="L228" s="155">
        <f ca="1">SUM(OFFSET($B228,-($B228-1),MATCH(L$6,$7:$7,)-1,1,1):OFFSET($B228,0,MATCH(L$6,$7:$7,)-1,1,1))</f>
        <v>8168415</v>
      </c>
      <c r="M228" s="31">
        <f>'[3]Data Summary'!$C103</f>
        <v>423875</v>
      </c>
      <c r="N228" s="41">
        <f>'[3]Data Summary'!$G103</f>
        <v>5965</v>
      </c>
      <c r="O228" s="41">
        <f>'[3]Data Summary'!$K103</f>
        <v>507049</v>
      </c>
      <c r="P228">
        <f t="shared" si="302"/>
        <v>4711211</v>
      </c>
      <c r="Q228">
        <f t="shared" si="302"/>
        <v>65210</v>
      </c>
      <c r="R228">
        <f t="shared" si="302"/>
        <v>5778686</v>
      </c>
      <c r="S228">
        <f ca="1">SUM(OFFSET($B228,-($B228-1),MATCH(S$6,$7:$7,)-1,1,1):OFFSET($B228,0,MATCH(S$6,$7:$7,)-1,1,1))</f>
        <v>65210</v>
      </c>
      <c r="T228">
        <f ca="1">SUM(OFFSET($B228,-($B228-1),MATCH(T$6,$7:$7,)-1,1,1):OFFSET($B228,0,MATCH(T$6,$7:$7,)-1,1,1))</f>
        <v>5778686</v>
      </c>
      <c r="U228">
        <f ca="1">SUM(OFFSET($B228,-($B228-1),MATCH(U$6,$7:$7,)-1,1,1):OFFSET($B228,0,MATCH(U$6,$7:$7,)-1,1,1))</f>
        <v>56749550</v>
      </c>
      <c r="V228" s="31">
        <f>'[3]Tab K Summary'!$B147</f>
        <v>1364</v>
      </c>
      <c r="W228" s="41">
        <f>'[3]Tab K Summary'!$D147</f>
        <v>12996</v>
      </c>
      <c r="X228" s="41">
        <f>'[3]Tab K Summary'!$F147</f>
        <v>1706</v>
      </c>
      <c r="Y228" s="41">
        <f>'[3]Tab K Summary'!$H147</f>
        <v>15695</v>
      </c>
      <c r="Z228" s="41">
        <f>'[3]Tab K Summary'!$J147</f>
        <v>703</v>
      </c>
      <c r="AA228" s="41">
        <f>'[3]Tab K Summary'!$L147</f>
        <v>338</v>
      </c>
      <c r="AB228" s="41">
        <f>'[3]Tab K Summary'!$N147</f>
        <v>1067</v>
      </c>
      <c r="AC228" s="41">
        <f>'[3]Tab K Summary'!$P147</f>
        <v>0</v>
      </c>
      <c r="AD228" s="41">
        <f>'[3]Tab K Summary'!$R147</f>
        <v>0</v>
      </c>
      <c r="AE228" s="41">
        <f>'[3]Tab K Summary'!$T147</f>
        <v>0</v>
      </c>
      <c r="AF228" s="41">
        <f t="shared" si="292"/>
        <v>1364</v>
      </c>
      <c r="AG228" s="41">
        <f>'[3]Tab K Summary'!$X147</f>
        <v>0</v>
      </c>
      <c r="AH228" s="41">
        <f>'[3]Tab K Summary'!$Z147</f>
        <v>0</v>
      </c>
      <c r="AI228" s="41">
        <f t="shared" si="293"/>
        <v>1706</v>
      </c>
      <c r="AJ228" s="41">
        <f t="shared" si="294"/>
        <v>1067</v>
      </c>
      <c r="AK228" s="41">
        <f>'[3]Tab K Summary'!$AF147</f>
        <v>0</v>
      </c>
      <c r="AL228" s="41">
        <f>'[3]Tab K Summary'!$AH147</f>
        <v>0</v>
      </c>
      <c r="AM228" s="41">
        <f>'[3]Tab K Summary'!$AJ147</f>
        <v>0</v>
      </c>
      <c r="AN228" s="41">
        <f>'[3]Tab K Summary'!$AL147</f>
        <v>0</v>
      </c>
      <c r="AO228" s="41">
        <f>'[3]Tab K Summary'!$AN147</f>
        <v>0</v>
      </c>
      <c r="AP228" s="41">
        <f>'[3]Tab K Summary'!$AP147</f>
        <v>0</v>
      </c>
      <c r="AQ228" s="41">
        <f>'[3]Tab K Summary'!$AR147</f>
        <v>0</v>
      </c>
      <c r="AR228" s="2">
        <f t="shared" si="303"/>
        <v>15163</v>
      </c>
      <c r="AS228" s="2">
        <f t="shared" si="303"/>
        <v>115692</v>
      </c>
      <c r="AT228" s="2">
        <f t="shared" si="303"/>
        <v>15365</v>
      </c>
      <c r="AU228" s="2">
        <f t="shared" si="303"/>
        <v>200547</v>
      </c>
      <c r="AV228" s="2">
        <f t="shared" si="303"/>
        <v>7149</v>
      </c>
      <c r="AW228" s="2">
        <f t="shared" si="303"/>
        <v>4030</v>
      </c>
      <c r="AX228" s="2">
        <f t="shared" si="303"/>
        <v>10663</v>
      </c>
      <c r="AY228" s="2">
        <f t="shared" si="303"/>
        <v>0</v>
      </c>
      <c r="AZ228" s="2">
        <f t="shared" si="303"/>
        <v>0</v>
      </c>
      <c r="BA228" s="2">
        <f t="shared" si="303"/>
        <v>0</v>
      </c>
      <c r="BB228" s="2">
        <f t="shared" si="303"/>
        <v>15163</v>
      </c>
      <c r="BC228" s="2">
        <f t="shared" si="303"/>
        <v>0</v>
      </c>
      <c r="BD228" s="2">
        <f t="shared" si="303"/>
        <v>0</v>
      </c>
      <c r="BE228" s="2">
        <f t="shared" si="303"/>
        <v>15365</v>
      </c>
      <c r="BF228" s="2">
        <f t="shared" si="303"/>
        <v>10663</v>
      </c>
      <c r="BG228" s="2">
        <f t="shared" si="303"/>
        <v>0</v>
      </c>
      <c r="BH228" s="2">
        <f t="shared" si="303"/>
        <v>0</v>
      </c>
      <c r="BI228" s="2">
        <f t="shared" si="303"/>
        <v>0</v>
      </c>
      <c r="BJ228" s="2">
        <f t="shared" si="303"/>
        <v>0</v>
      </c>
      <c r="BK228" s="2">
        <f t="shared" si="303"/>
        <v>0</v>
      </c>
      <c r="BL228" s="2">
        <f t="shared" si="303"/>
        <v>0</v>
      </c>
      <c r="BM228" s="2">
        <f t="shared" si="303"/>
        <v>0</v>
      </c>
      <c r="BN228">
        <f ca="1">SUM(OFFSET($B228,-($B228-1),MATCH(BN$6,$7:$7,)-1,1,1):OFFSET($B228,0,MATCH(BN$6,$7:$7,)-1,1,1))</f>
        <v>115692</v>
      </c>
      <c r="BO228">
        <f ca="1">SUM(OFFSET($B228,-($B228-1),MATCH(BO$6,$7:$7,)-1,1,1):OFFSET($B228,0,MATCH(BO$6,$7:$7,)-1,1,1))</f>
        <v>15365</v>
      </c>
      <c r="BP228">
        <f ca="1">SUM(OFFSET($B228,-($B228-1),MATCH(BP$6,$7:$7,)-1,1,1):OFFSET($B228,0,MATCH(BP$6,$7:$7,)-1,1,1))</f>
        <v>200547</v>
      </c>
      <c r="BQ228">
        <f ca="1">SUM(OFFSET($B228,-($B228-1),MATCH(BQ$6,$7:$7,)-1,1,1):OFFSET($B228,0,MATCH(BQ$6,$7:$7,)-1,1,1))</f>
        <v>7149</v>
      </c>
      <c r="BR228">
        <f ca="1">SUM(OFFSET($B228,-($B228-1),MATCH(BR$6,$7:$7,)-1,1,1):OFFSET($B228,0,MATCH(BR$6,$7:$7,)-1,1,1))</f>
        <v>4030</v>
      </c>
      <c r="BS228">
        <f ca="1">SUM(OFFSET($B228,-($B228-1),MATCH(BS$6,$7:$7,)-1,1,1):OFFSET($B228,0,MATCH(BS$6,$7:$7,)-1,1,1))</f>
        <v>10663</v>
      </c>
      <c r="BT228">
        <f ca="1">SUM(OFFSET($B228,-($B228-1),MATCH(BT$6,$7:$7,)-1,1,1):OFFSET($B228,0,MATCH(BT$6,$7:$7,)-1,1,1))</f>
        <v>0</v>
      </c>
      <c r="BU228">
        <f ca="1">SUM(OFFSET($B228,-($B228-1),MATCH(BU$6,$7:$7,)-1,1,1):OFFSET($B228,0,MATCH(BU$6,$7:$7,)-1,1,1))</f>
        <v>0</v>
      </c>
      <c r="BV228">
        <f ca="1">SUM(OFFSET($B228,-($B228-1),MATCH(BV$6,$7:$7,)-1,1,1):OFFSET($B228,0,MATCH(BV$6,$7:$7,)-1,1,1))</f>
        <v>0</v>
      </c>
      <c r="BW228">
        <f ca="1">SUM(OFFSET($B228,-($B228-1),MATCH(BW$6,$7:$7,)-1,1,1):OFFSET($B228,0,MATCH(BW$6,$7:$7,)-1,1,1))</f>
        <v>15163</v>
      </c>
      <c r="BX228">
        <f ca="1">SUM(OFFSET($B228,-($B228-1),MATCH(BX$6,$7:$7,)-1,1,1):OFFSET($B228,0,MATCH(BX$6,$7:$7,)-1,1,1))</f>
        <v>0</v>
      </c>
      <c r="BY228">
        <f ca="1">SUM(OFFSET($B228,-($B228-1),MATCH(BY$6,$7:$7,)-1,1,1):OFFSET($B228,0,MATCH(BY$6,$7:$7,)-1,1,1))</f>
        <v>0</v>
      </c>
      <c r="BZ228">
        <f ca="1">SUM(OFFSET($B228,-($B228-1),MATCH(BZ$6,$7:$7,)-1,1,1):OFFSET($B228,0,MATCH(BZ$6,$7:$7,)-1,1,1))</f>
        <v>15365</v>
      </c>
      <c r="CA228">
        <f ca="1">SUM(OFFSET($B228,-($B228-1),MATCH(CA$6,$7:$7,)-1,1,1):OFFSET($B228,0,MATCH(CA$6,$7:$7,)-1,1,1))</f>
        <v>10663</v>
      </c>
      <c r="CB228">
        <f ca="1">SUM(OFFSET($B228,-($B228-1),MATCH(CB$6,$7:$7,)-1,1,1):OFFSET($B228,0,MATCH(CB$6,$7:$7,)-1,1,1))</f>
        <v>0</v>
      </c>
      <c r="CC228">
        <f ca="1">SUM(OFFSET($B228,-($B228-1),MATCH(CC$6,$7:$7,)-1,1,1):OFFSET($B228,0,MATCH(CC$6,$7:$7,)-1,1,1))</f>
        <v>0</v>
      </c>
      <c r="CD228">
        <f ca="1">SUM(OFFSET($B228,-($B228-1),MATCH(CD$6,$7:$7,)-1,1,1):OFFSET($B228,0,MATCH(CD$6,$7:$7,)-1,1,1))</f>
        <v>0</v>
      </c>
      <c r="CE228">
        <f ca="1">SUM(OFFSET($B228,-($B228-1),MATCH(CE$6,$7:$7,)-1,1,1):OFFSET($B228,0,MATCH(CE$6,$7:$7,)-1,1,1))</f>
        <v>0</v>
      </c>
      <c r="CF228">
        <f ca="1">SUM(OFFSET($B228,-($B228-1),MATCH(CF$6,$7:$7,)-1,1,1):OFFSET($B228,0,MATCH(CF$6,$7:$7,)-1,1,1))</f>
        <v>0</v>
      </c>
      <c r="CG228">
        <f ca="1">SUM(OFFSET($B228,-($B228-1),MATCH(CG$6,$7:$7,)-1,1,1):OFFSET($B228,0,MATCH(CG$6,$7:$7,)-1,1,1))</f>
        <v>0</v>
      </c>
      <c r="CH228">
        <f ca="1">SUM(OFFSET($B228,-($B228-1),MATCH(CH$6,$7:$7,)-1,1,1):OFFSET($B228,0,MATCH(CH$6,$7:$7,)-1,1,1))</f>
        <v>0</v>
      </c>
      <c r="CI228">
        <f ca="1">SUM(OFFSET($B228,-($B228-1),MATCH(CI$6,$7:$7,)-1,1,1):OFFSET($B228,0,MATCH(CI$6,$7:$7,)-1,1,1))</f>
        <v>164211</v>
      </c>
      <c r="CJ228" s="41">
        <f>'[3]Tab L Summary'!$B147</f>
        <v>2517</v>
      </c>
      <c r="CK228">
        <f>'[3]Tab L Summary'!$D147</f>
        <v>4034</v>
      </c>
      <c r="CL228" s="41">
        <f>'[3]Tab L Summary'!$F147</f>
        <v>9411</v>
      </c>
      <c r="CM228">
        <f>'[3]Tab L Summary'!$H147</f>
        <v>0</v>
      </c>
      <c r="CN228" s="41">
        <f>'[3]Tab L Summary'!$J147</f>
        <v>1917</v>
      </c>
      <c r="CO228" s="134">
        <f t="shared" si="304"/>
        <v>23916</v>
      </c>
      <c r="CP228" s="2">
        <f t="shared" si="304"/>
        <v>33931</v>
      </c>
      <c r="CQ228" s="2">
        <f t="shared" si="304"/>
        <v>86467</v>
      </c>
      <c r="CR228" s="2">
        <f t="shared" si="304"/>
        <v>0</v>
      </c>
      <c r="CS228" s="2">
        <f t="shared" si="304"/>
        <v>18019</v>
      </c>
      <c r="CT228">
        <f ca="1">SUM(OFFSET($B228,-($B228-1),MATCH(CT$6,$7:$7,)-1,1,1):OFFSET($B228,0,MATCH(CT$6,$7:$7,)-1,1,1))</f>
        <v>33931</v>
      </c>
      <c r="CU228">
        <f ca="1">SUM(OFFSET($B228,-($B228-1),MATCH(CU$6,$7:$7,)-1,1,1):OFFSET($B228,0,MATCH(CU$6,$7:$7,)-1,1,1))</f>
        <v>86467</v>
      </c>
      <c r="CV228">
        <f ca="1">SUM(OFFSET($B228,-($B228-1),MATCH(CV$6,$7:$7,)-1,1,1):OFFSET($B228,0,MATCH(CV$6,$7:$7,)-1,1,1))</f>
        <v>0</v>
      </c>
      <c r="CW228">
        <f ca="1">SUM(OFFSET($B228,-($B228-1),MATCH(CW$6,$7:$7,)-1,1,1):OFFSET($B228,0,MATCH(CW$6,$7:$7,)-1,1,1))</f>
        <v>18019</v>
      </c>
      <c r="CX228">
        <f ca="1">SUM(OFFSET($B228,-($B228-1),MATCH(CX$6,$7:$7,)-1,1,1):OFFSET($B228,0,MATCH(CX$6,$7:$7,)-1,1,1))</f>
        <v>270143</v>
      </c>
    </row>
    <row r="229" spans="2:106">
      <c r="B229" s="38">
        <v>1</v>
      </c>
      <c r="C229" s="198">
        <v>45383</v>
      </c>
      <c r="D229" s="153">
        <f>'[4]Data Summary'!E104</f>
        <v>67838</v>
      </c>
      <c r="E229" s="154">
        <f>'[4]Data Summary'!I104</f>
        <v>474</v>
      </c>
      <c r="F229" s="154">
        <f>'[4]Data Summary'!M104</f>
        <v>79176</v>
      </c>
      <c r="G229" s="155">
        <f t="shared" si="306"/>
        <v>745117</v>
      </c>
      <c r="H229" s="155">
        <f t="shared" ref="H229:I231" si="307">SUM(E218:E229)</f>
        <v>5307</v>
      </c>
      <c r="I229" s="155">
        <f t="shared" si="307"/>
        <v>891550</v>
      </c>
      <c r="J229" s="155">
        <f ca="1">SUM(OFFSET($B229,-($B229-1),MATCH(J$6,$7:$7,)-1,1,1):OFFSET($B229,0,MATCH(J$6,$7:$7,)-1,1,1))</f>
        <v>474</v>
      </c>
      <c r="K229" s="155">
        <f ca="1">SUM(OFFSET($B229,-($B229-1),MATCH(K$6,$7:$7,)-1,1,1):OFFSET($B229,0,MATCH(K$6,$7:$7,)-1,1,1))</f>
        <v>79176</v>
      </c>
      <c r="L229" s="155">
        <f ca="1">SUM(OFFSET($B229,-($B229-1),MATCH(L$6,$7:$7,)-1,1,1):OFFSET($B229,0,MATCH(L$6,$7:$7,)-1,1,1))</f>
        <v>745117</v>
      </c>
      <c r="M229" s="31">
        <f>'[4]Data Summary'!C104</f>
        <v>386090</v>
      </c>
      <c r="N229" s="41">
        <f>'[4]Data Summary'!G104</f>
        <v>5701</v>
      </c>
      <c r="O229" s="41">
        <f>'[4]Data Summary'!K104</f>
        <v>482568</v>
      </c>
      <c r="P229">
        <f t="shared" ref="P229:R230" si="308">SUM(M218:M229)</f>
        <v>4720261</v>
      </c>
      <c r="Q229">
        <f t="shared" si="308"/>
        <v>65621</v>
      </c>
      <c r="R229">
        <f t="shared" si="308"/>
        <v>5797535</v>
      </c>
      <c r="S229">
        <f ca="1">SUM(OFFSET($B229,-($B229-1),MATCH(S$6,$7:$7,)-1,1,1):OFFSET($B229,0,MATCH(S$6,$7:$7,)-1,1,1))</f>
        <v>5701</v>
      </c>
      <c r="T229">
        <f ca="1">SUM(OFFSET($B229,-($B229-1),MATCH(T$6,$7:$7,)-1,1,1):OFFSET($B229,0,MATCH(T$6,$7:$7,)-1,1,1))</f>
        <v>482568</v>
      </c>
      <c r="U229">
        <f ca="1">SUM(OFFSET($B229,-($B229-1),MATCH(U$6,$7:$7,)-1,1,1):OFFSET($B229,0,MATCH(U$6,$7:$7,)-1,1,1))</f>
        <v>4720261</v>
      </c>
      <c r="V229" s="31">
        <f>'[4]Tab K Summary'!B148</f>
        <v>1145</v>
      </c>
      <c r="W229" s="41">
        <f>'[4]Tab K Summary'!D148</f>
        <v>9027</v>
      </c>
      <c r="X229" s="41">
        <f>'[4]Tab K Summary'!$F148</f>
        <v>787</v>
      </c>
      <c r="Y229" s="41">
        <f>'[4]Tab K Summary'!$H148</f>
        <v>19700</v>
      </c>
      <c r="Z229" s="41">
        <f>'[4]Tab K Summary'!$J148</f>
        <v>394</v>
      </c>
      <c r="AA229" s="41">
        <f>'[4]Tab K Summary'!$L148</f>
        <v>287</v>
      </c>
      <c r="AB229" s="41">
        <f>'[4]Tab K Summary'!$N148</f>
        <v>727</v>
      </c>
      <c r="AC229" s="41">
        <f>'[4]Tab K Summary'!$P148</f>
        <v>0</v>
      </c>
      <c r="AD229" s="41">
        <f>'[4]Tab K Summary'!$R148</f>
        <v>0</v>
      </c>
      <c r="AE229" s="41">
        <f>'[4]Tab K Summary'!$T148</f>
        <v>0</v>
      </c>
      <c r="AF229" s="41">
        <f t="shared" ref="AF229:AF234" si="309">V229</f>
        <v>1145</v>
      </c>
      <c r="AG229" s="41">
        <f>'[4]Tab K Summary'!$X148</f>
        <v>0</v>
      </c>
      <c r="AH229" s="41">
        <f>'[4]Tab K Summary'!$Z148</f>
        <v>0</v>
      </c>
      <c r="AI229" s="41">
        <f t="shared" ref="AI229:AI234" si="310">X229</f>
        <v>787</v>
      </c>
      <c r="AJ229" s="41">
        <f t="shared" ref="AJ229:AJ234" si="311">AB229</f>
        <v>727</v>
      </c>
      <c r="AK229" s="41">
        <f>'[4]Tab K Summary'!$AF148</f>
        <v>0</v>
      </c>
      <c r="AL229" s="41">
        <f>'[4]Tab K Summary'!$AH148</f>
        <v>0</v>
      </c>
      <c r="AM229" s="41">
        <f>'[4]Tab K Summary'!$AJ148</f>
        <v>0</v>
      </c>
      <c r="AN229" s="41">
        <f>'[4]Tab K Summary'!$AL148</f>
        <v>0</v>
      </c>
      <c r="AO229" s="41">
        <f>'[4]Tab K Summary'!$AN148</f>
        <v>0</v>
      </c>
      <c r="AP229" s="41">
        <f>'[4]Tab K Summary'!$AP148</f>
        <v>0</v>
      </c>
      <c r="AQ229" s="41">
        <f>'[4]Tab K Summary'!$AR148</f>
        <v>0</v>
      </c>
      <c r="AR229" s="2">
        <f t="shared" ref="AR229:BM229" si="312">SUM(V218:V229)</f>
        <v>15090</v>
      </c>
      <c r="AS229" s="2">
        <f t="shared" si="312"/>
        <v>115346</v>
      </c>
      <c r="AT229" s="2">
        <f t="shared" si="312"/>
        <v>15244</v>
      </c>
      <c r="AU229" s="2">
        <f t="shared" si="312"/>
        <v>204326</v>
      </c>
      <c r="AV229" s="2">
        <f t="shared" si="312"/>
        <v>7068</v>
      </c>
      <c r="AW229" s="2">
        <f t="shared" si="312"/>
        <v>4039</v>
      </c>
      <c r="AX229" s="2">
        <f t="shared" si="312"/>
        <v>10780</v>
      </c>
      <c r="AY229" s="2">
        <f t="shared" si="312"/>
        <v>0</v>
      </c>
      <c r="AZ229" s="2">
        <f t="shared" si="312"/>
        <v>0</v>
      </c>
      <c r="BA229" s="2">
        <f t="shared" si="312"/>
        <v>0</v>
      </c>
      <c r="BB229" s="2">
        <f t="shared" si="312"/>
        <v>15090</v>
      </c>
      <c r="BC229" s="2">
        <f t="shared" si="312"/>
        <v>0</v>
      </c>
      <c r="BD229" s="2">
        <f t="shared" si="312"/>
        <v>0</v>
      </c>
      <c r="BE229" s="2">
        <f t="shared" si="312"/>
        <v>15244</v>
      </c>
      <c r="BF229" s="2">
        <f t="shared" si="312"/>
        <v>10780</v>
      </c>
      <c r="BG229" s="2">
        <f t="shared" si="312"/>
        <v>0</v>
      </c>
      <c r="BH229" s="2">
        <f t="shared" si="312"/>
        <v>0</v>
      </c>
      <c r="BI229" s="2">
        <f t="shared" si="312"/>
        <v>0</v>
      </c>
      <c r="BJ229" s="2">
        <f t="shared" si="312"/>
        <v>0</v>
      </c>
      <c r="BK229" s="2">
        <f t="shared" si="312"/>
        <v>0</v>
      </c>
      <c r="BL229" s="2">
        <f t="shared" si="312"/>
        <v>0</v>
      </c>
      <c r="BM229" s="2">
        <f t="shared" si="312"/>
        <v>0</v>
      </c>
      <c r="BN229">
        <f ca="1">SUM(OFFSET($B229,-($B229-1),MATCH(BN$6,$7:$7,)-1,1,1):OFFSET($B229,0,MATCH(BN$6,$7:$7,)-1,1,1))</f>
        <v>9027</v>
      </c>
      <c r="BO229">
        <f ca="1">SUM(OFFSET($B229,-($B229-1),MATCH(BO$6,$7:$7,)-1,1,1):OFFSET($B229,0,MATCH(BO$6,$7:$7,)-1,1,1))</f>
        <v>787</v>
      </c>
      <c r="BP229">
        <f ca="1">SUM(OFFSET($B229,-($B229-1),MATCH(BP$6,$7:$7,)-1,1,1):OFFSET($B229,0,MATCH(BP$6,$7:$7,)-1,1,1))</f>
        <v>19700</v>
      </c>
      <c r="BQ229">
        <f ca="1">SUM(OFFSET($B229,-($B229-1),MATCH(BQ$6,$7:$7,)-1,1,1):OFFSET($B229,0,MATCH(BQ$6,$7:$7,)-1,1,1))</f>
        <v>394</v>
      </c>
      <c r="BR229">
        <f ca="1">SUM(OFFSET($B229,-($B229-1),MATCH(BR$6,$7:$7,)-1,1,1):OFFSET($B229,0,MATCH(BR$6,$7:$7,)-1,1,1))</f>
        <v>287</v>
      </c>
      <c r="BS229">
        <f ca="1">SUM(OFFSET($B229,-($B229-1),MATCH(BS$6,$7:$7,)-1,1,1):OFFSET($B229,0,MATCH(BS$6,$7:$7,)-1,1,1))</f>
        <v>727</v>
      </c>
      <c r="BT229">
        <f ca="1">SUM(OFFSET($B229,-($B229-1),MATCH(BT$6,$7:$7,)-1,1,1):OFFSET($B229,0,MATCH(BT$6,$7:$7,)-1,1,1))</f>
        <v>0</v>
      </c>
      <c r="BU229">
        <f ca="1">SUM(OFFSET($B229,-($B229-1),MATCH(BU$6,$7:$7,)-1,1,1):OFFSET($B229,0,MATCH(BU$6,$7:$7,)-1,1,1))</f>
        <v>0</v>
      </c>
      <c r="BV229">
        <f ca="1">SUM(OFFSET($B229,-($B229-1),MATCH(BV$6,$7:$7,)-1,1,1):OFFSET($B229,0,MATCH(BV$6,$7:$7,)-1,1,1))</f>
        <v>0</v>
      </c>
      <c r="BW229">
        <f ca="1">SUM(OFFSET($B229,-($B229-1),MATCH(BW$6,$7:$7,)-1,1,1):OFFSET($B229,0,MATCH(BW$6,$7:$7,)-1,1,1))</f>
        <v>1145</v>
      </c>
      <c r="BX229">
        <f ca="1">SUM(OFFSET($B229,-($B229-1),MATCH(BX$6,$7:$7,)-1,1,1):OFFSET($B229,0,MATCH(BX$6,$7:$7,)-1,1,1))</f>
        <v>0</v>
      </c>
      <c r="BY229">
        <f ca="1">SUM(OFFSET($B229,-($B229-1),MATCH(BY$6,$7:$7,)-1,1,1):OFFSET($B229,0,MATCH(BY$6,$7:$7,)-1,1,1))</f>
        <v>0</v>
      </c>
      <c r="BZ229">
        <f ca="1">SUM(OFFSET($B229,-($B229-1),MATCH(BZ$6,$7:$7,)-1,1,1):OFFSET($B229,0,MATCH(BZ$6,$7:$7,)-1,1,1))</f>
        <v>787</v>
      </c>
      <c r="CA229">
        <f ca="1">SUM(OFFSET($B229,-($B229-1),MATCH(CA$6,$7:$7,)-1,1,1):OFFSET($B229,0,MATCH(CA$6,$7:$7,)-1,1,1))</f>
        <v>727</v>
      </c>
      <c r="CB229">
        <f ca="1">SUM(OFFSET($B229,-($B229-1),MATCH(CB$6,$7:$7,)-1,1,1):OFFSET($B229,0,MATCH(CB$6,$7:$7,)-1,1,1))</f>
        <v>0</v>
      </c>
      <c r="CC229">
        <f ca="1">SUM(OFFSET($B229,-($B229-1),MATCH(CC$6,$7:$7,)-1,1,1):OFFSET($B229,0,MATCH(CC$6,$7:$7,)-1,1,1))</f>
        <v>0</v>
      </c>
      <c r="CD229">
        <f ca="1">SUM(OFFSET($B229,-($B229-1),MATCH(CD$6,$7:$7,)-1,1,1):OFFSET($B229,0,MATCH(CD$6,$7:$7,)-1,1,1))</f>
        <v>0</v>
      </c>
      <c r="CE229">
        <f ca="1">SUM(OFFSET($B229,-($B229-1),MATCH(CE$6,$7:$7,)-1,1,1):OFFSET($B229,0,MATCH(CE$6,$7:$7,)-1,1,1))</f>
        <v>0</v>
      </c>
      <c r="CF229">
        <f ca="1">SUM(OFFSET($B229,-($B229-1),MATCH(CF$6,$7:$7,)-1,1,1):OFFSET($B229,0,MATCH(CF$6,$7:$7,)-1,1,1))</f>
        <v>0</v>
      </c>
      <c r="CG229">
        <f ca="1">SUM(OFFSET($B229,-($B229-1),MATCH(CG$6,$7:$7,)-1,1,1):OFFSET($B229,0,MATCH(CG$6,$7:$7,)-1,1,1))</f>
        <v>0</v>
      </c>
      <c r="CH229">
        <f ca="1">SUM(OFFSET($B229,-($B229-1),MATCH(CH$6,$7:$7,)-1,1,1):OFFSET($B229,0,MATCH(CH$6,$7:$7,)-1,1,1))</f>
        <v>0</v>
      </c>
      <c r="CI229">
        <f ca="1">SUM(OFFSET($B229,-($B229-1),MATCH(CI$6,$7:$7,)-1,1,1):OFFSET($B229,0,MATCH(CI$6,$7:$7,)-1,1,1))</f>
        <v>15090</v>
      </c>
      <c r="CJ229" s="213">
        <f>'[4]Tab L Summary'!$B148</f>
        <v>2111</v>
      </c>
      <c r="CK229" s="213">
        <f>'[4]Tab L Summary'!$D148</f>
        <v>2411</v>
      </c>
      <c r="CL229" s="213">
        <f>'[4]Tab L Summary'!$F148</f>
        <v>6179</v>
      </c>
      <c r="CM229" s="213">
        <f>'[4]Tab L Summary'!$H148</f>
        <v>0</v>
      </c>
      <c r="CN229" s="213">
        <f>'[4]Tab L Summary'!$J148</f>
        <v>1402</v>
      </c>
      <c r="CO229" s="134">
        <f t="shared" ref="CO229:CS230" si="313">SUM(CJ218:CJ229)</f>
        <v>24602</v>
      </c>
      <c r="CP229" s="2">
        <f t="shared" si="313"/>
        <v>33875</v>
      </c>
      <c r="CQ229" s="2">
        <f t="shared" si="313"/>
        <v>85464</v>
      </c>
      <c r="CR229" s="2">
        <f t="shared" si="313"/>
        <v>0</v>
      </c>
      <c r="CS229" s="2">
        <f t="shared" si="313"/>
        <v>18168</v>
      </c>
      <c r="CT229">
        <f ca="1">SUM(OFFSET($B229,-($B229-1),MATCH(CT$6,$7:$7,)-1,1,1):OFFSET($B229,0,MATCH(CT$6,$7:$7,)-1,1,1))</f>
        <v>2411</v>
      </c>
      <c r="CU229">
        <f ca="1">SUM(OFFSET($B229,-($B229-1),MATCH(CU$6,$7:$7,)-1,1,1):OFFSET($B229,0,MATCH(CU$6,$7:$7,)-1,1,1))</f>
        <v>6179</v>
      </c>
      <c r="CV229">
        <f ca="1">SUM(OFFSET($B229,-($B229-1),MATCH(CV$6,$7:$7,)-1,1,1):OFFSET($B229,0,MATCH(CV$6,$7:$7,)-1,1,1))</f>
        <v>0</v>
      </c>
      <c r="CW229">
        <f ca="1">SUM(OFFSET($B229,-($B229-1),MATCH(CW$6,$7:$7,)-1,1,1):OFFSET($B229,0,MATCH(CW$6,$7:$7,)-1,1,1))</f>
        <v>1402</v>
      </c>
      <c r="CX229">
        <f ca="1">SUM(OFFSET($B229,-($B229-1),MATCH(CX$6,$7:$7,)-1,1,1):OFFSET($B229,0,MATCH(CX$6,$7:$7,)-1,1,1))</f>
        <v>24602</v>
      </c>
    </row>
    <row r="230" spans="2:106">
      <c r="B230" s="38">
        <v>2</v>
      </c>
      <c r="C230" s="198">
        <v>45413</v>
      </c>
      <c r="D230" s="153">
        <f>'[4]Data Summary'!E105</f>
        <v>58551</v>
      </c>
      <c r="E230" s="154">
        <f>'[4]Data Summary'!I105</f>
        <v>443</v>
      </c>
      <c r="F230" s="154">
        <f>'[4]Data Summary'!M105</f>
        <v>75135</v>
      </c>
      <c r="G230" s="155">
        <f t="shared" si="306"/>
        <v>751364</v>
      </c>
      <c r="H230" s="155">
        <f t="shared" si="307"/>
        <v>5342</v>
      </c>
      <c r="I230" s="155">
        <f t="shared" si="307"/>
        <v>896571</v>
      </c>
      <c r="J230" s="155">
        <f ca="1">SUM(OFFSET($B230,-($B230-1),MATCH(J$6,$7:$7,)-1,1,1):OFFSET($B230,0,MATCH(J$6,$7:$7,)-1,1,1))</f>
        <v>917</v>
      </c>
      <c r="K230" s="155">
        <f ca="1">SUM(OFFSET($B230,-($B230-1),MATCH(K$6,$7:$7,)-1,1,1):OFFSET($B230,0,MATCH(K$6,$7:$7,)-1,1,1))</f>
        <v>154311</v>
      </c>
      <c r="L230" s="155">
        <f ca="1">SUM(OFFSET($B230,-($B230-1),MATCH(L$6,$7:$7,)-1,1,1):OFFSET($B230,0,MATCH(L$6,$7:$7,)-1,1,1))</f>
        <v>1496481</v>
      </c>
      <c r="M230" s="31">
        <f>'[4]Data Summary'!C105</f>
        <v>376093</v>
      </c>
      <c r="N230" s="41">
        <f>'[4]Data Summary'!G105</f>
        <v>5753</v>
      </c>
      <c r="O230" s="41">
        <f>'[4]Data Summary'!K105</f>
        <v>487503</v>
      </c>
      <c r="P230">
        <f t="shared" si="308"/>
        <v>4713892</v>
      </c>
      <c r="Q230">
        <f t="shared" si="308"/>
        <v>65983</v>
      </c>
      <c r="R230">
        <f t="shared" si="308"/>
        <v>5796723</v>
      </c>
      <c r="S230">
        <f ca="1">SUM(OFFSET($B230,-($B230-1),MATCH(S$6,$7:$7,)-1,1,1):OFFSET($B230,0,MATCH(S$6,$7:$7,)-1,1,1))</f>
        <v>11454</v>
      </c>
      <c r="T230">
        <f ca="1">SUM(OFFSET($B230,-($B230-1),MATCH(T$6,$7:$7,)-1,1,1):OFFSET($B230,0,MATCH(T$6,$7:$7,)-1,1,1))</f>
        <v>970071</v>
      </c>
      <c r="U230">
        <f ca="1">SUM(OFFSET($B230,-($B230-1),MATCH(U$6,$7:$7,)-1,1,1):OFFSET($B230,0,MATCH(U$6,$7:$7,)-1,1,1))</f>
        <v>9434153</v>
      </c>
      <c r="V230" s="222">
        <f>'[4]Tab K Summary'!B149</f>
        <v>1111</v>
      </c>
      <c r="W230" s="223">
        <f>'[4]Tab K Summary'!D149</f>
        <v>8093</v>
      </c>
      <c r="X230" s="223">
        <f>'[4]Tab K Summary'!$F149</f>
        <v>616</v>
      </c>
      <c r="Y230" s="223">
        <f>'[4]Tab K Summary'!$H149</f>
        <v>16780</v>
      </c>
      <c r="Z230" s="41">
        <f>'[4]Tab K Summary'!$J149</f>
        <v>322</v>
      </c>
      <c r="AA230" s="223">
        <f>'[4]Tab K Summary'!$L149</f>
        <v>321</v>
      </c>
      <c r="AB230" s="223">
        <f>'[4]Tab K Summary'!$N149</f>
        <v>381</v>
      </c>
      <c r="AC230" s="41">
        <f>'[4]Tab K Summary'!$P149</f>
        <v>0</v>
      </c>
      <c r="AD230" s="41">
        <f>'[4]Tab K Summary'!$R149</f>
        <v>0</v>
      </c>
      <c r="AE230" s="41">
        <f>'[4]Tab K Summary'!$T149</f>
        <v>0</v>
      </c>
      <c r="AF230" s="41">
        <f t="shared" si="309"/>
        <v>1111</v>
      </c>
      <c r="AG230" s="41">
        <f>'[4]Tab K Summary'!$X149</f>
        <v>0</v>
      </c>
      <c r="AH230" s="41">
        <f>'[4]Tab K Summary'!$Z149</f>
        <v>0</v>
      </c>
      <c r="AI230" s="41">
        <f t="shared" si="310"/>
        <v>616</v>
      </c>
      <c r="AJ230" s="41">
        <f t="shared" si="311"/>
        <v>381</v>
      </c>
      <c r="AK230" s="41">
        <f>'[4]Tab K Summary'!$AF149</f>
        <v>0</v>
      </c>
      <c r="AL230" s="41">
        <f>'[4]Tab K Summary'!$AH149</f>
        <v>0</v>
      </c>
      <c r="AM230" s="41">
        <f>'[4]Tab K Summary'!$AJ149</f>
        <v>0</v>
      </c>
      <c r="AN230" s="41">
        <f>'[4]Tab K Summary'!$AL149</f>
        <v>0</v>
      </c>
      <c r="AO230" s="41">
        <f>'[4]Tab K Summary'!$AN149</f>
        <v>0</v>
      </c>
      <c r="AP230" s="41">
        <f>'[4]Tab K Summary'!$AP149</f>
        <v>0</v>
      </c>
      <c r="AQ230" s="41">
        <f>'[4]Tab K Summary'!$AR149</f>
        <v>0</v>
      </c>
      <c r="AR230" s="2">
        <f t="shared" ref="AR230:BM230" si="314">SUM(V219:V230)</f>
        <v>14989</v>
      </c>
      <c r="AS230" s="2">
        <f t="shared" si="314"/>
        <v>116238</v>
      </c>
      <c r="AT230" s="2">
        <f t="shared" si="314"/>
        <v>15208</v>
      </c>
      <c r="AU230" s="2">
        <f t="shared" si="314"/>
        <v>206402</v>
      </c>
      <c r="AV230" s="2">
        <f t="shared" si="314"/>
        <v>6895</v>
      </c>
      <c r="AW230" s="2">
        <f t="shared" si="314"/>
        <v>4031</v>
      </c>
      <c r="AX230" s="2">
        <f t="shared" si="314"/>
        <v>10679</v>
      </c>
      <c r="AY230" s="2">
        <f t="shared" si="314"/>
        <v>0</v>
      </c>
      <c r="AZ230" s="2">
        <f t="shared" si="314"/>
        <v>0</v>
      </c>
      <c r="BA230" s="2">
        <f t="shared" si="314"/>
        <v>0</v>
      </c>
      <c r="BB230" s="2">
        <f t="shared" si="314"/>
        <v>14989</v>
      </c>
      <c r="BC230" s="2">
        <f t="shared" si="314"/>
        <v>0</v>
      </c>
      <c r="BD230" s="2">
        <f t="shared" si="314"/>
        <v>0</v>
      </c>
      <c r="BE230" s="2">
        <f t="shared" si="314"/>
        <v>15208</v>
      </c>
      <c r="BF230" s="2">
        <f t="shared" si="314"/>
        <v>10679</v>
      </c>
      <c r="BG230" s="2">
        <f t="shared" si="314"/>
        <v>0</v>
      </c>
      <c r="BH230" s="2">
        <f t="shared" si="314"/>
        <v>0</v>
      </c>
      <c r="BI230" s="2">
        <f t="shared" si="314"/>
        <v>0</v>
      </c>
      <c r="BJ230" s="2">
        <f t="shared" si="314"/>
        <v>0</v>
      </c>
      <c r="BK230" s="2">
        <f t="shared" si="314"/>
        <v>0</v>
      </c>
      <c r="BL230" s="2">
        <f t="shared" si="314"/>
        <v>0</v>
      </c>
      <c r="BM230" s="2">
        <f t="shared" si="314"/>
        <v>0</v>
      </c>
      <c r="BN230">
        <f ca="1">SUM(OFFSET($B230,-($B230-1),MATCH(BN$6,$7:$7,)-1,1,1):OFFSET($B230,0,MATCH(BN$6,$7:$7,)-1,1,1))</f>
        <v>17120</v>
      </c>
      <c r="BO230">
        <f ca="1">SUM(OFFSET($B230,-($B230-1),MATCH(BO$6,$7:$7,)-1,1,1):OFFSET($B230,0,MATCH(BO$6,$7:$7,)-1,1,1))</f>
        <v>1403</v>
      </c>
      <c r="BP230">
        <f ca="1">SUM(OFFSET($B230,-($B230-1),MATCH(BP$6,$7:$7,)-1,1,1):OFFSET($B230,0,MATCH(BP$6,$7:$7,)-1,1,1))</f>
        <v>36480</v>
      </c>
      <c r="BQ230">
        <f ca="1">SUM(OFFSET($B230,-($B230-1),MATCH(BQ$6,$7:$7,)-1,1,1):OFFSET($B230,0,MATCH(BQ$6,$7:$7,)-1,1,1))</f>
        <v>716</v>
      </c>
      <c r="BR230">
        <f ca="1">SUM(OFFSET($B230,-($B230-1),MATCH(BR$6,$7:$7,)-1,1,1):OFFSET($B230,0,MATCH(BR$6,$7:$7,)-1,1,1))</f>
        <v>608</v>
      </c>
      <c r="BS230">
        <f ca="1">SUM(OFFSET($B230,-($B230-1),MATCH(BS$6,$7:$7,)-1,1,1):OFFSET($B230,0,MATCH(BS$6,$7:$7,)-1,1,1))</f>
        <v>1108</v>
      </c>
      <c r="BT230">
        <f ca="1">SUM(OFFSET($B230,-($B230-1),MATCH(BT$6,$7:$7,)-1,1,1):OFFSET($B230,0,MATCH(BT$6,$7:$7,)-1,1,1))</f>
        <v>0</v>
      </c>
      <c r="BU230">
        <f ca="1">SUM(OFFSET($B230,-($B230-1),MATCH(BU$6,$7:$7,)-1,1,1):OFFSET($B230,0,MATCH(BU$6,$7:$7,)-1,1,1))</f>
        <v>0</v>
      </c>
      <c r="BV230">
        <f ca="1">SUM(OFFSET($B230,-($B230-1),MATCH(BV$6,$7:$7,)-1,1,1):OFFSET($B230,0,MATCH(BV$6,$7:$7,)-1,1,1))</f>
        <v>0</v>
      </c>
      <c r="BW230">
        <f ca="1">SUM(OFFSET($B230,-($B230-1),MATCH(BW$6,$7:$7,)-1,1,1):OFFSET($B230,0,MATCH(BW$6,$7:$7,)-1,1,1))</f>
        <v>2256</v>
      </c>
      <c r="BX230">
        <f ca="1">SUM(OFFSET($B230,-($B230-1),MATCH(BX$6,$7:$7,)-1,1,1):OFFSET($B230,0,MATCH(BX$6,$7:$7,)-1,1,1))</f>
        <v>0</v>
      </c>
      <c r="BY230">
        <f ca="1">SUM(OFFSET($B230,-($B230-1),MATCH(BY$6,$7:$7,)-1,1,1):OFFSET($B230,0,MATCH(BY$6,$7:$7,)-1,1,1))</f>
        <v>0</v>
      </c>
      <c r="BZ230">
        <f ca="1">SUM(OFFSET($B230,-($B230-1),MATCH(BZ$6,$7:$7,)-1,1,1):OFFSET($B230,0,MATCH(BZ$6,$7:$7,)-1,1,1))</f>
        <v>1403</v>
      </c>
      <c r="CA230">
        <f ca="1">SUM(OFFSET($B230,-($B230-1),MATCH(CA$6,$7:$7,)-1,1,1):OFFSET($B230,0,MATCH(CA$6,$7:$7,)-1,1,1))</f>
        <v>1108</v>
      </c>
      <c r="CB230">
        <f ca="1">SUM(OFFSET($B230,-($B230-1),MATCH(CB$6,$7:$7,)-1,1,1):OFFSET($B230,0,MATCH(CB$6,$7:$7,)-1,1,1))</f>
        <v>0</v>
      </c>
      <c r="CC230">
        <f ca="1">SUM(OFFSET($B230,-($B230-1),MATCH(CC$6,$7:$7,)-1,1,1):OFFSET($B230,0,MATCH(CC$6,$7:$7,)-1,1,1))</f>
        <v>0</v>
      </c>
      <c r="CD230">
        <f ca="1">SUM(OFFSET($B230,-($B230-1),MATCH(CD$6,$7:$7,)-1,1,1):OFFSET($B230,0,MATCH(CD$6,$7:$7,)-1,1,1))</f>
        <v>0</v>
      </c>
      <c r="CE230">
        <f ca="1">SUM(OFFSET($B230,-($B230-1),MATCH(CE$6,$7:$7,)-1,1,1):OFFSET($B230,0,MATCH(CE$6,$7:$7,)-1,1,1))</f>
        <v>0</v>
      </c>
      <c r="CF230">
        <f ca="1">SUM(OFFSET($B230,-($B230-1),MATCH(CF$6,$7:$7,)-1,1,1):OFFSET($B230,0,MATCH(CF$6,$7:$7,)-1,1,1))</f>
        <v>0</v>
      </c>
      <c r="CG230">
        <f ca="1">SUM(OFFSET($B230,-($B230-1),MATCH(CG$6,$7:$7,)-1,1,1):OFFSET($B230,0,MATCH(CG$6,$7:$7,)-1,1,1))</f>
        <v>0</v>
      </c>
      <c r="CH230">
        <f ca="1">SUM(OFFSET($B230,-($B230-1),MATCH(CH$6,$7:$7,)-1,1,1):OFFSET($B230,0,MATCH(CH$6,$7:$7,)-1,1,1))</f>
        <v>0</v>
      </c>
      <c r="CI230">
        <f ca="1">SUM(OFFSET($B230,-($B230-1),MATCH(CI$6,$7:$7,)-1,1,1):OFFSET($B230,0,MATCH(CI$6,$7:$7,)-1,1,1))</f>
        <v>30079</v>
      </c>
      <c r="CJ230" s="213">
        <f>'[4]Tab L Summary'!$B149</f>
        <v>2242</v>
      </c>
      <c r="CK230" s="213">
        <f>'[4]Tab L Summary'!$D149</f>
        <v>1442</v>
      </c>
      <c r="CL230" s="213">
        <f>'[4]Tab L Summary'!$F149</f>
        <v>5719</v>
      </c>
      <c r="CM230" s="213">
        <f>'[4]Tab L Summary'!$H149</f>
        <v>0</v>
      </c>
      <c r="CN230" s="213">
        <f>'[4]Tab L Summary'!$J149</f>
        <v>1206</v>
      </c>
      <c r="CO230" s="134">
        <f t="shared" si="313"/>
        <v>24514</v>
      </c>
      <c r="CP230" s="2">
        <f t="shared" si="313"/>
        <v>34032</v>
      </c>
      <c r="CQ230" s="2">
        <f t="shared" si="313"/>
        <v>86049</v>
      </c>
      <c r="CR230" s="2">
        <f t="shared" si="313"/>
        <v>0</v>
      </c>
      <c r="CS230" s="2">
        <f t="shared" si="313"/>
        <v>18327</v>
      </c>
      <c r="CT230">
        <f ca="1">SUM(OFFSET($B230,-($B230-1),MATCH(CT$6,$7:$7,)-1,1,1):OFFSET($B230,0,MATCH(CT$6,$7:$7,)-1,1,1))</f>
        <v>3853</v>
      </c>
      <c r="CU230">
        <f ca="1">SUM(OFFSET($B230,-($B230-1),MATCH(CU$6,$7:$7,)-1,1,1):OFFSET($B230,0,MATCH(CU$6,$7:$7,)-1,1,1))</f>
        <v>11898</v>
      </c>
      <c r="CV230">
        <f ca="1">SUM(OFFSET($B230,-($B230-1),MATCH(CV$6,$7:$7,)-1,1,1):OFFSET($B230,0,MATCH(CV$6,$7:$7,)-1,1,1))</f>
        <v>0</v>
      </c>
      <c r="CW230">
        <f ca="1">SUM(OFFSET($B230,-($B230-1),MATCH(CW$6,$7:$7,)-1,1,1):OFFSET($B230,0,MATCH(CW$6,$7:$7,)-1,1,1))</f>
        <v>2608</v>
      </c>
      <c r="CX230">
        <f ca="1">SUM(OFFSET($B230,-($B230-1),MATCH(CX$6,$7:$7,)-1,1,1):OFFSET($B230,0,MATCH(CX$6,$7:$7,)-1,1,1))</f>
        <v>49116</v>
      </c>
      <c r="CY230" s="154"/>
      <c r="CZ230" s="154"/>
      <c r="DA230" s="154"/>
      <c r="DB230" s="154"/>
    </row>
    <row r="231" spans="2:106">
      <c r="B231" s="38">
        <v>3</v>
      </c>
      <c r="C231" s="198">
        <v>45444</v>
      </c>
      <c r="D231" s="153">
        <f>'[4]Data Summary'!E106</f>
        <v>57116</v>
      </c>
      <c r="E231" s="154">
        <f>'[4]Data Summary'!I106</f>
        <v>431</v>
      </c>
      <c r="F231" s="154">
        <f>'[4]Data Summary'!M106</f>
        <v>72649</v>
      </c>
      <c r="G231" s="155">
        <f t="shared" si="306"/>
        <v>758081</v>
      </c>
      <c r="H231" s="155">
        <f t="shared" si="307"/>
        <v>5375</v>
      </c>
      <c r="I231" s="155">
        <f t="shared" si="307"/>
        <v>901040</v>
      </c>
      <c r="J231" s="155">
        <f ca="1">SUM(OFFSET($B231,-($B231-1),MATCH(J$6,$7:$7,)-1,1,1):OFFSET($B231,0,MATCH(J$6,$7:$7,)-1,1,1))</f>
        <v>1348</v>
      </c>
      <c r="K231" s="155">
        <f ca="1">SUM(OFFSET($B231,-($B231-1),MATCH(K$6,$7:$7,)-1,1,1):OFFSET($B231,0,MATCH(K$6,$7:$7,)-1,1,1))</f>
        <v>226960</v>
      </c>
      <c r="L231" s="155">
        <f ca="1">SUM(OFFSET($B231,-($B231-1),MATCH(L$6,$7:$7,)-1,1,1):OFFSET($B231,0,MATCH(L$6,$7:$7,)-1,1,1))</f>
        <v>2254562</v>
      </c>
      <c r="M231" s="31">
        <f>'[4]Data Summary'!C106</f>
        <v>353534</v>
      </c>
      <c r="N231" s="41">
        <f>'[4]Data Summary'!G106</f>
        <v>5281</v>
      </c>
      <c r="O231" s="41">
        <f>'[4]Data Summary'!K106</f>
        <v>452360</v>
      </c>
      <c r="P231">
        <f t="shared" ref="P231:R232" si="315">SUM(M220:M231)</f>
        <v>4687888</v>
      </c>
      <c r="Q231">
        <f t="shared" si="315"/>
        <v>65991</v>
      </c>
      <c r="R231">
        <f t="shared" si="315"/>
        <v>5767671</v>
      </c>
      <c r="S231">
        <f ca="1">SUM(OFFSET($B231,-($B231-1),MATCH(S$6,$7:$7,)-1,1,1):OFFSET($B231,0,MATCH(S$6,$7:$7,)-1,1,1))</f>
        <v>16735</v>
      </c>
      <c r="T231">
        <f ca="1">SUM(OFFSET($B231,-($B231-1),MATCH(T$6,$7:$7,)-1,1,1):OFFSET($B231,0,MATCH(T$6,$7:$7,)-1,1,1))</f>
        <v>1422431</v>
      </c>
      <c r="U231">
        <f ca="1">SUM(OFFSET($B231,-($B231-1),MATCH(U$6,$7:$7,)-1,1,1):OFFSET($B231,0,MATCH(U$6,$7:$7,)-1,1,1))</f>
        <v>14122041</v>
      </c>
      <c r="V231" s="31">
        <f>'[4]Tab K Summary'!B150</f>
        <v>1085</v>
      </c>
      <c r="W231" s="41">
        <f>'[4]Tab K Summary'!D150</f>
        <v>7802</v>
      </c>
      <c r="X231" s="41">
        <f>'[4]Tab K Summary'!$F150</f>
        <v>527</v>
      </c>
      <c r="Y231" s="41">
        <f>'[4]Tab K Summary'!$H150</f>
        <v>17920</v>
      </c>
      <c r="Z231" s="41">
        <f>'[4]Tab K Summary'!$J150</f>
        <v>323</v>
      </c>
      <c r="AA231" s="41">
        <f>'[4]Tab K Summary'!$L150</f>
        <v>232</v>
      </c>
      <c r="AB231" s="41">
        <f>'[4]Tab K Summary'!$N150</f>
        <v>476</v>
      </c>
      <c r="AC231" s="41">
        <f>'[4]Tab K Summary'!$P150</f>
        <v>0</v>
      </c>
      <c r="AD231" s="41">
        <f>'[4]Tab K Summary'!$R150</f>
        <v>0</v>
      </c>
      <c r="AE231" s="41">
        <f>'[4]Tab K Summary'!$T150</f>
        <v>0</v>
      </c>
      <c r="AF231" s="41">
        <f t="shared" si="309"/>
        <v>1085</v>
      </c>
      <c r="AG231" s="41">
        <f>'[4]Tab K Summary'!$X150</f>
        <v>0</v>
      </c>
      <c r="AH231" s="41">
        <f>'[4]Tab K Summary'!$Z150</f>
        <v>0</v>
      </c>
      <c r="AI231" s="41">
        <f t="shared" si="310"/>
        <v>527</v>
      </c>
      <c r="AJ231" s="41">
        <f t="shared" si="311"/>
        <v>476</v>
      </c>
      <c r="AK231" s="41">
        <f>'[4]Tab K Summary'!$AF150</f>
        <v>0</v>
      </c>
      <c r="AL231" s="41">
        <f>'[4]Tab K Summary'!$AH150</f>
        <v>0</v>
      </c>
      <c r="AM231" s="41">
        <f>'[4]Tab K Summary'!$AJ150</f>
        <v>0</v>
      </c>
      <c r="AN231" s="41">
        <f>'[4]Tab K Summary'!$AL150</f>
        <v>0</v>
      </c>
      <c r="AO231" s="41">
        <f>'[4]Tab K Summary'!$AN150</f>
        <v>0</v>
      </c>
      <c r="AP231" s="41">
        <f>'[4]Tab K Summary'!$AP150</f>
        <v>0</v>
      </c>
      <c r="AQ231" s="41">
        <f>'[4]Tab K Summary'!$AR150</f>
        <v>0</v>
      </c>
      <c r="AR231" s="2">
        <f t="shared" ref="AR231:BM231" si="316">SUM(V220:V231)</f>
        <v>14843</v>
      </c>
      <c r="AS231" s="2">
        <f t="shared" si="316"/>
        <v>116615</v>
      </c>
      <c r="AT231" s="2">
        <f t="shared" si="316"/>
        <v>15173</v>
      </c>
      <c r="AU231" s="2">
        <f t="shared" si="316"/>
        <v>209733</v>
      </c>
      <c r="AV231" s="2">
        <f t="shared" si="316"/>
        <v>6621</v>
      </c>
      <c r="AW231" s="2">
        <f t="shared" si="316"/>
        <v>3999</v>
      </c>
      <c r="AX231" s="2">
        <f t="shared" si="316"/>
        <v>10648</v>
      </c>
      <c r="AY231" s="2">
        <f t="shared" si="316"/>
        <v>0</v>
      </c>
      <c r="AZ231" s="2">
        <f t="shared" si="316"/>
        <v>0</v>
      </c>
      <c r="BA231" s="2">
        <f t="shared" si="316"/>
        <v>0</v>
      </c>
      <c r="BB231" s="2">
        <f t="shared" si="316"/>
        <v>14843</v>
      </c>
      <c r="BC231" s="2">
        <f t="shared" si="316"/>
        <v>0</v>
      </c>
      <c r="BD231" s="2">
        <f t="shared" si="316"/>
        <v>0</v>
      </c>
      <c r="BE231" s="2">
        <f t="shared" si="316"/>
        <v>15173</v>
      </c>
      <c r="BF231" s="2">
        <f t="shared" si="316"/>
        <v>10648</v>
      </c>
      <c r="BG231" s="2">
        <f t="shared" si="316"/>
        <v>0</v>
      </c>
      <c r="BH231" s="2">
        <f t="shared" si="316"/>
        <v>0</v>
      </c>
      <c r="BI231" s="2">
        <f t="shared" si="316"/>
        <v>0</v>
      </c>
      <c r="BJ231" s="2">
        <f t="shared" si="316"/>
        <v>0</v>
      </c>
      <c r="BK231" s="2">
        <f t="shared" si="316"/>
        <v>0</v>
      </c>
      <c r="BL231" s="2">
        <f t="shared" si="316"/>
        <v>0</v>
      </c>
      <c r="BM231" s="2">
        <f t="shared" si="316"/>
        <v>0</v>
      </c>
      <c r="BN231">
        <f ca="1">SUM(OFFSET($B231,-($B231-1),MATCH(BN$6,$7:$7,)-1,1,1):OFFSET($B231,0,MATCH(BN$6,$7:$7,)-1,1,1))</f>
        <v>24922</v>
      </c>
      <c r="BO231">
        <f ca="1">SUM(OFFSET($B231,-($B231-1),MATCH(BO$6,$7:$7,)-1,1,1):OFFSET($B231,0,MATCH(BO$6,$7:$7,)-1,1,1))</f>
        <v>1930</v>
      </c>
      <c r="BP231">
        <f ca="1">SUM(OFFSET($B231,-($B231-1),MATCH(BP$6,$7:$7,)-1,1,1):OFFSET($B231,0,MATCH(BP$6,$7:$7,)-1,1,1))</f>
        <v>54400</v>
      </c>
      <c r="BQ231">
        <f ca="1">SUM(OFFSET($B231,-($B231-1),MATCH(BQ$6,$7:$7,)-1,1,1):OFFSET($B231,0,MATCH(BQ$6,$7:$7,)-1,1,1))</f>
        <v>1039</v>
      </c>
      <c r="BR231">
        <f ca="1">SUM(OFFSET($B231,-($B231-1),MATCH(BR$6,$7:$7,)-1,1,1):OFFSET($B231,0,MATCH(BR$6,$7:$7,)-1,1,1))</f>
        <v>840</v>
      </c>
      <c r="BS231">
        <f ca="1">SUM(OFFSET($B231,-($B231-1),MATCH(BS$6,$7:$7,)-1,1,1):OFFSET($B231,0,MATCH(BS$6,$7:$7,)-1,1,1))</f>
        <v>1584</v>
      </c>
      <c r="BT231">
        <f ca="1">SUM(OFFSET($B231,-($B231-1),MATCH(BT$6,$7:$7,)-1,1,1):OFFSET($B231,0,MATCH(BT$6,$7:$7,)-1,1,1))</f>
        <v>0</v>
      </c>
      <c r="BU231">
        <f ca="1">SUM(OFFSET($B231,-($B231-1),MATCH(BU$6,$7:$7,)-1,1,1):OFFSET($B231,0,MATCH(BU$6,$7:$7,)-1,1,1))</f>
        <v>0</v>
      </c>
      <c r="BV231">
        <f ca="1">SUM(OFFSET($B231,-($B231-1),MATCH(BV$6,$7:$7,)-1,1,1):OFFSET($B231,0,MATCH(BV$6,$7:$7,)-1,1,1))</f>
        <v>0</v>
      </c>
      <c r="BW231">
        <f ca="1">SUM(OFFSET($B231,-($B231-1),MATCH(BW$6,$7:$7,)-1,1,1):OFFSET($B231,0,MATCH(BW$6,$7:$7,)-1,1,1))</f>
        <v>3341</v>
      </c>
      <c r="BX231">
        <f ca="1">SUM(OFFSET($B231,-($B231-1),MATCH(BX$6,$7:$7,)-1,1,1):OFFSET($B231,0,MATCH(BX$6,$7:$7,)-1,1,1))</f>
        <v>0</v>
      </c>
      <c r="BY231">
        <f ca="1">SUM(OFFSET($B231,-($B231-1),MATCH(BY$6,$7:$7,)-1,1,1):OFFSET($B231,0,MATCH(BY$6,$7:$7,)-1,1,1))</f>
        <v>0</v>
      </c>
      <c r="BZ231">
        <f ca="1">SUM(OFFSET($B231,-($B231-1),MATCH(BZ$6,$7:$7,)-1,1,1):OFFSET($B231,0,MATCH(BZ$6,$7:$7,)-1,1,1))</f>
        <v>1930</v>
      </c>
      <c r="CA231">
        <f ca="1">SUM(OFFSET($B231,-($B231-1),MATCH(CA$6,$7:$7,)-1,1,1):OFFSET($B231,0,MATCH(CA$6,$7:$7,)-1,1,1))</f>
        <v>1584</v>
      </c>
      <c r="CB231">
        <f ca="1">SUM(OFFSET($B231,-($B231-1),MATCH(CB$6,$7:$7,)-1,1,1):OFFSET($B231,0,MATCH(CB$6,$7:$7,)-1,1,1))</f>
        <v>0</v>
      </c>
      <c r="CC231">
        <f ca="1">SUM(OFFSET($B231,-($B231-1),MATCH(CC$6,$7:$7,)-1,1,1):OFFSET($B231,0,MATCH(CC$6,$7:$7,)-1,1,1))</f>
        <v>0</v>
      </c>
      <c r="CD231">
        <f ca="1">SUM(OFFSET($B231,-($B231-1),MATCH(CD$6,$7:$7,)-1,1,1):OFFSET($B231,0,MATCH(CD$6,$7:$7,)-1,1,1))</f>
        <v>0</v>
      </c>
      <c r="CE231">
        <f ca="1">SUM(OFFSET($B231,-($B231-1),MATCH(CE$6,$7:$7,)-1,1,1):OFFSET($B231,0,MATCH(CE$6,$7:$7,)-1,1,1))</f>
        <v>0</v>
      </c>
      <c r="CF231">
        <f ca="1">SUM(OFFSET($B231,-($B231-1),MATCH(CF$6,$7:$7,)-1,1,1):OFFSET($B231,0,MATCH(CF$6,$7:$7,)-1,1,1))</f>
        <v>0</v>
      </c>
      <c r="CG231">
        <f ca="1">SUM(OFFSET($B231,-($B231-1),MATCH(CG$6,$7:$7,)-1,1,1):OFFSET($B231,0,MATCH(CG$6,$7:$7,)-1,1,1))</f>
        <v>0</v>
      </c>
      <c r="CH231">
        <f ca="1">SUM(OFFSET($B231,-($B231-1),MATCH(CH$6,$7:$7,)-1,1,1):OFFSET($B231,0,MATCH(CH$6,$7:$7,)-1,1,1))</f>
        <v>0</v>
      </c>
      <c r="CI231">
        <f ca="1">SUM(OFFSET($B231,-($B231-1),MATCH(CI$6,$7:$7,)-1,1,1):OFFSET($B231,0,MATCH(CI$6,$7:$7,)-1,1,1))</f>
        <v>44922</v>
      </c>
      <c r="CJ231" s="213">
        <f>'[4]Tab L Summary'!$B150</f>
        <v>1762</v>
      </c>
      <c r="CK231" s="213">
        <f>'[4]Tab L Summary'!$D150</f>
        <v>1626</v>
      </c>
      <c r="CL231" s="213">
        <f>'[4]Tab L Summary'!$F150</f>
        <v>5550</v>
      </c>
      <c r="CM231" s="213">
        <f>'[4]Tab L Summary'!$H150</f>
        <v>0</v>
      </c>
      <c r="CN231" s="213">
        <f>'[4]Tab L Summary'!$J150</f>
        <v>1187</v>
      </c>
      <c r="CO231" s="134">
        <f t="shared" ref="CO231:CS232" si="317">SUM(CJ220:CJ231)</f>
        <v>24536</v>
      </c>
      <c r="CP231" s="2">
        <f t="shared" si="317"/>
        <v>34049</v>
      </c>
      <c r="CQ231" s="2">
        <f t="shared" si="317"/>
        <v>86163</v>
      </c>
      <c r="CR231" s="2">
        <f t="shared" si="317"/>
        <v>0</v>
      </c>
      <c r="CS231" s="2">
        <f t="shared" si="317"/>
        <v>18264</v>
      </c>
      <c r="CT231">
        <f ca="1">SUM(OFFSET($B231,-($B231-1),MATCH(CT$6,$7:$7,)-1,1,1):OFFSET($B231,0,MATCH(CT$6,$7:$7,)-1,1,1))</f>
        <v>5479</v>
      </c>
      <c r="CU231">
        <f ca="1">SUM(OFFSET($B231,-($B231-1),MATCH(CU$6,$7:$7,)-1,1,1):OFFSET($B231,0,MATCH(CU$6,$7:$7,)-1,1,1))</f>
        <v>17448</v>
      </c>
      <c r="CV231">
        <f ca="1">SUM(OFFSET($B231,-($B231-1),MATCH(CV$6,$7:$7,)-1,1,1):OFFSET($B231,0,MATCH(CV$6,$7:$7,)-1,1,1))</f>
        <v>0</v>
      </c>
      <c r="CW231">
        <f ca="1">SUM(OFFSET($B231,-($B231-1),MATCH(CW$6,$7:$7,)-1,1,1):OFFSET($B231,0,MATCH(CW$6,$7:$7,)-1,1,1))</f>
        <v>3795</v>
      </c>
      <c r="CX231">
        <f ca="1">SUM(OFFSET($B231,-($B231-1),MATCH(CX$6,$7:$7,)-1,1,1):OFFSET($B231,0,MATCH(CX$6,$7:$7,)-1,1,1))</f>
        <v>73652</v>
      </c>
      <c r="CY231" s="154"/>
      <c r="CZ231" s="154"/>
      <c r="DA231" s="154"/>
      <c r="DB231" s="154"/>
    </row>
    <row r="232" spans="2:106">
      <c r="B232" s="38">
        <v>4</v>
      </c>
      <c r="C232" s="198">
        <v>45474</v>
      </c>
      <c r="D232" s="153">
        <f>'[4]Data Summary'!E107</f>
        <v>63040</v>
      </c>
      <c r="E232" s="154">
        <f>'[4]Data Summary'!I107</f>
        <v>469</v>
      </c>
      <c r="F232" s="154">
        <f>'[4]Data Summary'!M107</f>
        <v>78255</v>
      </c>
      <c r="G232" s="155">
        <f t="shared" si="306"/>
        <v>765164</v>
      </c>
      <c r="H232" s="155">
        <f t="shared" ref="H232:I234" si="318">SUM(E221:E232)</f>
        <v>5433</v>
      </c>
      <c r="I232" s="155">
        <f t="shared" si="318"/>
        <v>908983</v>
      </c>
      <c r="J232" s="155">
        <f ca="1">SUM(OFFSET($B232,-($B232-1),MATCH(J$6,$7:$7,)-1,1,1):OFFSET($B232,0,MATCH(J$6,$7:$7,)-1,1,1))</f>
        <v>1817</v>
      </c>
      <c r="K232" s="155">
        <f ca="1">SUM(OFFSET($B232,-($B232-1),MATCH(K$6,$7:$7,)-1,1,1):OFFSET($B232,0,MATCH(K$6,$7:$7,)-1,1,1))</f>
        <v>305215</v>
      </c>
      <c r="L232" s="155">
        <f ca="1">SUM(OFFSET($B232,-($B232-1),MATCH(L$6,$7:$7,)-1,1,1):OFFSET($B232,0,MATCH(L$6,$7:$7,)-1,1,1))</f>
        <v>3019726</v>
      </c>
      <c r="M232" s="31">
        <f>'[4]Data Summary'!C107</f>
        <v>377988</v>
      </c>
      <c r="N232" s="41">
        <f>'[4]Data Summary'!G107</f>
        <v>5535</v>
      </c>
      <c r="O232" s="41">
        <f>'[4]Data Summary'!K107</f>
        <v>469707</v>
      </c>
      <c r="P232">
        <f t="shared" si="315"/>
        <v>4679196</v>
      </c>
      <c r="Q232">
        <f t="shared" si="315"/>
        <v>65978</v>
      </c>
      <c r="R232">
        <f t="shared" si="315"/>
        <v>5725910</v>
      </c>
      <c r="S232">
        <f ca="1">SUM(OFFSET($B232,-($B232-1),MATCH(S$6,$7:$7,)-1,1,1):OFFSET($B232,0,MATCH(S$6,$7:$7,)-1,1,1))</f>
        <v>22270</v>
      </c>
      <c r="T232">
        <f ca="1">SUM(OFFSET($B232,-($B232-1),MATCH(T$6,$7:$7,)-1,1,1):OFFSET($B232,0,MATCH(T$6,$7:$7,)-1,1,1))</f>
        <v>1892138</v>
      </c>
      <c r="U232">
        <f ca="1">SUM(OFFSET($B232,-($B232-1),MATCH(U$6,$7:$7,)-1,1,1):OFFSET($B232,0,MATCH(U$6,$7:$7,)-1,1,1))</f>
        <v>18801237</v>
      </c>
      <c r="V232" s="31">
        <f>'[4]Tab K Summary'!B151</f>
        <v>1030</v>
      </c>
      <c r="W232" s="41">
        <f>'[4]Tab K Summary'!D151</f>
        <v>7505</v>
      </c>
      <c r="X232" s="41">
        <f>'[4]Tab K Summary'!$F151</f>
        <v>705</v>
      </c>
      <c r="Y232" s="41">
        <f>'[4]Tab K Summary'!$H151</f>
        <v>20811</v>
      </c>
      <c r="Z232" s="41">
        <f>'[4]Tab K Summary'!$J151</f>
        <v>339</v>
      </c>
      <c r="AA232" s="41">
        <f>'[4]Tab K Summary'!$L151</f>
        <v>275</v>
      </c>
      <c r="AB232" s="41">
        <f>'[4]Tab K Summary'!$N151</f>
        <v>425</v>
      </c>
      <c r="AC232" s="41">
        <f>'[4]Tab K Summary'!$P151</f>
        <v>0</v>
      </c>
      <c r="AD232" s="41">
        <f>'[4]Tab K Summary'!$R151</f>
        <v>0</v>
      </c>
      <c r="AE232" s="41">
        <f>'[4]Tab K Summary'!$T151</f>
        <v>0</v>
      </c>
      <c r="AF232" s="41">
        <f t="shared" si="309"/>
        <v>1030</v>
      </c>
      <c r="AG232" s="41">
        <f>'[4]Tab K Summary'!$X151</f>
        <v>0</v>
      </c>
      <c r="AH232" s="41">
        <f>'[4]Tab K Summary'!$Z151</f>
        <v>0</v>
      </c>
      <c r="AI232" s="41">
        <f t="shared" si="310"/>
        <v>705</v>
      </c>
      <c r="AJ232" s="41">
        <f t="shared" si="311"/>
        <v>425</v>
      </c>
      <c r="AK232" s="41">
        <f>'[4]Tab K Summary'!$AF151</f>
        <v>0</v>
      </c>
      <c r="AL232" s="41">
        <f>'[4]Tab K Summary'!$AH151</f>
        <v>0</v>
      </c>
      <c r="AM232" s="41">
        <f>'[4]Tab K Summary'!$AJ151</f>
        <v>0</v>
      </c>
      <c r="AN232" s="41">
        <f>'[4]Tab K Summary'!$AL151</f>
        <v>0</v>
      </c>
      <c r="AO232" s="41">
        <f>'[4]Tab K Summary'!$AN151</f>
        <v>0</v>
      </c>
      <c r="AP232" s="41">
        <f>'[4]Tab K Summary'!$AP151</f>
        <v>0</v>
      </c>
      <c r="AQ232" s="41">
        <f>'[4]Tab K Summary'!$AR151</f>
        <v>0</v>
      </c>
      <c r="AR232" s="2">
        <f t="shared" ref="AR232:BM232" si="319">SUM(V221:V232)</f>
        <v>14564</v>
      </c>
      <c r="AS232" s="2">
        <f t="shared" si="319"/>
        <v>118058</v>
      </c>
      <c r="AT232" s="2">
        <f t="shared" si="319"/>
        <v>14875</v>
      </c>
      <c r="AU232" s="2">
        <f t="shared" si="319"/>
        <v>213108</v>
      </c>
      <c r="AV232" s="2">
        <f t="shared" si="319"/>
        <v>6303</v>
      </c>
      <c r="AW232" s="2">
        <f t="shared" si="319"/>
        <v>3926</v>
      </c>
      <c r="AX232" s="2">
        <f t="shared" si="319"/>
        <v>9506</v>
      </c>
      <c r="AY232" s="2">
        <f t="shared" si="319"/>
        <v>0</v>
      </c>
      <c r="AZ232" s="2">
        <f t="shared" si="319"/>
        <v>0</v>
      </c>
      <c r="BA232" s="2">
        <f t="shared" si="319"/>
        <v>0</v>
      </c>
      <c r="BB232" s="2">
        <f t="shared" si="319"/>
        <v>14564</v>
      </c>
      <c r="BC232" s="2">
        <f t="shared" si="319"/>
        <v>0</v>
      </c>
      <c r="BD232" s="2">
        <f t="shared" si="319"/>
        <v>0</v>
      </c>
      <c r="BE232" s="2">
        <f t="shared" si="319"/>
        <v>14875</v>
      </c>
      <c r="BF232" s="2">
        <f t="shared" si="319"/>
        <v>9506</v>
      </c>
      <c r="BG232" s="2">
        <f t="shared" si="319"/>
        <v>0</v>
      </c>
      <c r="BH232" s="2">
        <f t="shared" si="319"/>
        <v>0</v>
      </c>
      <c r="BI232" s="2">
        <f t="shared" si="319"/>
        <v>0</v>
      </c>
      <c r="BJ232" s="2">
        <f t="shared" si="319"/>
        <v>0</v>
      </c>
      <c r="BK232" s="2">
        <f t="shared" si="319"/>
        <v>0</v>
      </c>
      <c r="BL232" s="2">
        <f t="shared" si="319"/>
        <v>0</v>
      </c>
      <c r="BM232" s="2">
        <f t="shared" si="319"/>
        <v>0</v>
      </c>
      <c r="BN232">
        <f ca="1">SUM(OFFSET($B232,-($B232-1),MATCH(BN$6,$7:$7,)-1,1,1):OFFSET($B232,0,MATCH(BN$6,$7:$7,)-1,1,1))</f>
        <v>32427</v>
      </c>
      <c r="BO232">
        <f ca="1">SUM(OFFSET($B232,-($B232-1),MATCH(BO$6,$7:$7,)-1,1,1):OFFSET($B232,0,MATCH(BO$6,$7:$7,)-1,1,1))</f>
        <v>2635</v>
      </c>
      <c r="BP232">
        <f ca="1">SUM(OFFSET($B232,-($B232-1),MATCH(BP$6,$7:$7,)-1,1,1):OFFSET($B232,0,MATCH(BP$6,$7:$7,)-1,1,1))</f>
        <v>75211</v>
      </c>
      <c r="BQ232">
        <f ca="1">SUM(OFFSET($B232,-($B232-1),MATCH(BQ$6,$7:$7,)-1,1,1):OFFSET($B232,0,MATCH(BQ$6,$7:$7,)-1,1,1))</f>
        <v>1378</v>
      </c>
      <c r="BR232">
        <f ca="1">SUM(OFFSET($B232,-($B232-1),MATCH(BR$6,$7:$7,)-1,1,1):OFFSET($B232,0,MATCH(BR$6,$7:$7,)-1,1,1))</f>
        <v>1115</v>
      </c>
      <c r="BS232">
        <f ca="1">SUM(OFFSET($B232,-($B232-1),MATCH(BS$6,$7:$7,)-1,1,1):OFFSET($B232,0,MATCH(BS$6,$7:$7,)-1,1,1))</f>
        <v>2009</v>
      </c>
      <c r="BT232">
        <f ca="1">SUM(OFFSET($B232,-($B232-1),MATCH(BT$6,$7:$7,)-1,1,1):OFFSET($B232,0,MATCH(BT$6,$7:$7,)-1,1,1))</f>
        <v>0</v>
      </c>
      <c r="BU232">
        <f ca="1">SUM(OFFSET($B232,-($B232-1),MATCH(BU$6,$7:$7,)-1,1,1):OFFSET($B232,0,MATCH(BU$6,$7:$7,)-1,1,1))</f>
        <v>0</v>
      </c>
      <c r="BV232">
        <f ca="1">SUM(OFFSET($B232,-($B232-1),MATCH(BV$6,$7:$7,)-1,1,1):OFFSET($B232,0,MATCH(BV$6,$7:$7,)-1,1,1))</f>
        <v>0</v>
      </c>
      <c r="BW232">
        <f ca="1">SUM(OFFSET($B232,-($B232-1),MATCH(BW$6,$7:$7,)-1,1,1):OFFSET($B232,0,MATCH(BW$6,$7:$7,)-1,1,1))</f>
        <v>4371</v>
      </c>
      <c r="BX232">
        <f ca="1">SUM(OFFSET($B232,-($B232-1),MATCH(BX$6,$7:$7,)-1,1,1):OFFSET($B232,0,MATCH(BX$6,$7:$7,)-1,1,1))</f>
        <v>0</v>
      </c>
      <c r="BY232">
        <f ca="1">SUM(OFFSET($B232,-($B232-1),MATCH(BY$6,$7:$7,)-1,1,1):OFFSET($B232,0,MATCH(BY$6,$7:$7,)-1,1,1))</f>
        <v>0</v>
      </c>
      <c r="BZ232">
        <f ca="1">SUM(OFFSET($B232,-($B232-1),MATCH(BZ$6,$7:$7,)-1,1,1):OFFSET($B232,0,MATCH(BZ$6,$7:$7,)-1,1,1))</f>
        <v>2635</v>
      </c>
      <c r="CA232">
        <f ca="1">SUM(OFFSET($B232,-($B232-1),MATCH(CA$6,$7:$7,)-1,1,1):OFFSET($B232,0,MATCH(CA$6,$7:$7,)-1,1,1))</f>
        <v>2009</v>
      </c>
      <c r="CB232">
        <f ca="1">SUM(OFFSET($B232,-($B232-1),MATCH(CB$6,$7:$7,)-1,1,1):OFFSET($B232,0,MATCH(CB$6,$7:$7,)-1,1,1))</f>
        <v>0</v>
      </c>
      <c r="CC232">
        <f ca="1">SUM(OFFSET($B232,-($B232-1),MATCH(CC$6,$7:$7,)-1,1,1):OFFSET($B232,0,MATCH(CC$6,$7:$7,)-1,1,1))</f>
        <v>0</v>
      </c>
      <c r="CD232">
        <f ca="1">SUM(OFFSET($B232,-($B232-1),MATCH(CD$6,$7:$7,)-1,1,1):OFFSET($B232,0,MATCH(CD$6,$7:$7,)-1,1,1))</f>
        <v>0</v>
      </c>
      <c r="CE232">
        <f ca="1">SUM(OFFSET($B232,-($B232-1),MATCH(CE$6,$7:$7,)-1,1,1):OFFSET($B232,0,MATCH(CE$6,$7:$7,)-1,1,1))</f>
        <v>0</v>
      </c>
      <c r="CF232">
        <f ca="1">SUM(OFFSET($B232,-($B232-1),MATCH(CF$6,$7:$7,)-1,1,1):OFFSET($B232,0,MATCH(CF$6,$7:$7,)-1,1,1))</f>
        <v>0</v>
      </c>
      <c r="CG232">
        <f ca="1">SUM(OFFSET($B232,-($B232-1),MATCH(CG$6,$7:$7,)-1,1,1):OFFSET($B232,0,MATCH(CG$6,$7:$7,)-1,1,1))</f>
        <v>0</v>
      </c>
      <c r="CH232">
        <f ca="1">SUM(OFFSET($B232,-($B232-1),MATCH(CH$6,$7:$7,)-1,1,1):OFFSET($B232,0,MATCH(CH$6,$7:$7,)-1,1,1))</f>
        <v>0</v>
      </c>
      <c r="CI232">
        <f ca="1">SUM(OFFSET($B232,-($B232-1),MATCH(CI$6,$7:$7,)-1,1,1):OFFSET($B232,0,MATCH(CI$6,$7:$7,)-1,1,1))</f>
        <v>59486</v>
      </c>
      <c r="CJ232" s="213">
        <f>'[4]Tab L Summary'!$B151</f>
        <v>1652</v>
      </c>
      <c r="CK232" s="213">
        <f>'[4]Tab L Summary'!$D151</f>
        <v>1454</v>
      </c>
      <c r="CL232" s="213">
        <f>'[4]Tab L Summary'!$F151</f>
        <v>5529</v>
      </c>
      <c r="CM232" s="213">
        <f>'[4]Tab L Summary'!$H151</f>
        <v>0</v>
      </c>
      <c r="CN232" s="213">
        <f>'[4]Tab L Summary'!$J151</f>
        <v>1305</v>
      </c>
      <c r="CO232" s="134">
        <f t="shared" si="317"/>
        <v>24246</v>
      </c>
      <c r="CP232" s="2">
        <f t="shared" si="317"/>
        <v>32898</v>
      </c>
      <c r="CQ232" s="2">
        <f t="shared" si="317"/>
        <v>87232</v>
      </c>
      <c r="CR232" s="2">
        <f t="shared" si="317"/>
        <v>0</v>
      </c>
      <c r="CS232" s="2">
        <f t="shared" si="317"/>
        <v>18159</v>
      </c>
      <c r="CT232">
        <f ca="1">SUM(OFFSET($B232,-($B232-1),MATCH(CT$6,$7:$7,)-1,1,1):OFFSET($B232,0,MATCH(CT$6,$7:$7,)-1,1,1))</f>
        <v>6933</v>
      </c>
      <c r="CU232">
        <f ca="1">SUM(OFFSET($B232,-($B232-1),MATCH(CU$6,$7:$7,)-1,1,1):OFFSET($B232,0,MATCH(CU$6,$7:$7,)-1,1,1))</f>
        <v>22977</v>
      </c>
      <c r="CV232">
        <f ca="1">SUM(OFFSET($B232,-($B232-1),MATCH(CV$6,$7:$7,)-1,1,1):OFFSET($B232,0,MATCH(CV$6,$7:$7,)-1,1,1))</f>
        <v>0</v>
      </c>
      <c r="CW232">
        <f ca="1">SUM(OFFSET($B232,-($B232-1),MATCH(CW$6,$7:$7,)-1,1,1):OFFSET($B232,0,MATCH(CW$6,$7:$7,)-1,1,1))</f>
        <v>5100</v>
      </c>
      <c r="CX232">
        <f ca="1">SUM(OFFSET($B232,-($B232-1),MATCH(CX$6,$7:$7,)-1,1,1):OFFSET($B232,0,MATCH(CX$6,$7:$7,)-1,1,1))</f>
        <v>97898</v>
      </c>
      <c r="CY232" s="154"/>
      <c r="CZ232" s="154"/>
      <c r="DA232" s="154"/>
      <c r="DB232" s="154"/>
    </row>
    <row r="233" spans="2:106">
      <c r="B233" s="38">
        <v>5</v>
      </c>
      <c r="C233" s="198">
        <v>45505</v>
      </c>
      <c r="D233" s="153">
        <f>'[4]Data Summary'!E108</f>
        <v>58352</v>
      </c>
      <c r="E233" s="154">
        <f>'[4]Data Summary'!I108</f>
        <v>425</v>
      </c>
      <c r="F233" s="154">
        <f>'[4]Data Summary'!M108</f>
        <v>71637</v>
      </c>
      <c r="G233" s="155">
        <f t="shared" ref="G233:G238" si="320">SUM(D222:D233)</f>
        <v>770201</v>
      </c>
      <c r="H233" s="155">
        <f t="shared" si="318"/>
        <v>5459</v>
      </c>
      <c r="I233" s="155">
        <f t="shared" si="318"/>
        <v>912321</v>
      </c>
      <c r="J233" s="155">
        <f ca="1">SUM(OFFSET($B233,-($B233-1),MATCH(J$6,$7:$7,)-1,1,1):OFFSET($B233,0,MATCH(J$6,$7:$7,)-1,1,1))</f>
        <v>2242</v>
      </c>
      <c r="K233" s="155">
        <f ca="1">SUM(OFFSET($B233,-($B233-1),MATCH(K$6,$7:$7,)-1,1,1):OFFSET($B233,0,MATCH(K$6,$7:$7,)-1,1,1))</f>
        <v>376852</v>
      </c>
      <c r="L233" s="155">
        <f ca="1">SUM(OFFSET($B233,-($B233-1),MATCH(L$6,$7:$7,)-1,1,1):OFFSET($B233,0,MATCH(L$6,$7:$7,)-1,1,1))</f>
        <v>3789927</v>
      </c>
      <c r="M233" s="31">
        <f>'[4]Data Summary'!C108</f>
        <v>365812</v>
      </c>
      <c r="N233" s="41">
        <f>'[4]Data Summary'!G108</f>
        <v>5374</v>
      </c>
      <c r="O233" s="41">
        <f>'[4]Data Summary'!K108</f>
        <v>461563</v>
      </c>
      <c r="P233">
        <f t="shared" ref="P233:R234" si="321">SUM(M222:M233)</f>
        <v>4643018</v>
      </c>
      <c r="Q233">
        <f t="shared" si="321"/>
        <v>65749</v>
      </c>
      <c r="R233">
        <f t="shared" si="321"/>
        <v>5666631</v>
      </c>
      <c r="S233">
        <f ca="1">SUM(OFFSET($B233,-($B233-1),MATCH(S$6,$7:$7,)-1,1,1):OFFSET($B233,0,MATCH(S$6,$7:$7,)-1,1,1))</f>
        <v>27644</v>
      </c>
      <c r="T233">
        <f ca="1">SUM(OFFSET($B233,-($B233-1),MATCH(T$6,$7:$7,)-1,1,1):OFFSET($B233,0,MATCH(T$6,$7:$7,)-1,1,1))</f>
        <v>2353701</v>
      </c>
      <c r="U233">
        <f ca="1">SUM(OFFSET($B233,-($B233-1),MATCH(U$6,$7:$7,)-1,1,1):OFFSET($B233,0,MATCH(U$6,$7:$7,)-1,1,1))</f>
        <v>23444255</v>
      </c>
      <c r="V233" s="31">
        <f>'[4]Tab K Summary'!B152</f>
        <v>1267</v>
      </c>
      <c r="W233" s="41">
        <f>'[4]Tab K Summary'!D152</f>
        <v>7882</v>
      </c>
      <c r="X233" s="41">
        <f>'[4]Tab K Summary'!$F152</f>
        <v>674</v>
      </c>
      <c r="Y233" s="41">
        <f>'[4]Tab K Summary'!$H152</f>
        <v>17962</v>
      </c>
      <c r="Z233" s="41">
        <f>'[4]Tab K Summary'!$J152</f>
        <v>427</v>
      </c>
      <c r="AA233" s="41">
        <f>'[4]Tab K Summary'!$L152</f>
        <v>226</v>
      </c>
      <c r="AB233" s="41">
        <f>'[4]Tab K Summary'!$N152</f>
        <v>451</v>
      </c>
      <c r="AC233" s="41">
        <f>'[4]Tab K Summary'!$P152</f>
        <v>0</v>
      </c>
      <c r="AD233" s="41">
        <f>'[4]Tab K Summary'!$R152</f>
        <v>0</v>
      </c>
      <c r="AE233" s="41">
        <f>'[4]Tab K Summary'!$T152</f>
        <v>0</v>
      </c>
      <c r="AF233" s="41">
        <f t="shared" si="309"/>
        <v>1267</v>
      </c>
      <c r="AG233" s="41">
        <f>'[4]Tab K Summary'!$X152</f>
        <v>0</v>
      </c>
      <c r="AH233" s="41">
        <f>'[4]Tab K Summary'!$Z152</f>
        <v>0</v>
      </c>
      <c r="AI233" s="41">
        <f t="shared" si="310"/>
        <v>674</v>
      </c>
      <c r="AJ233" s="41">
        <f t="shared" si="311"/>
        <v>451</v>
      </c>
      <c r="AK233" s="41">
        <f>'[4]Tab K Summary'!$AF152</f>
        <v>0</v>
      </c>
      <c r="AL233" s="41">
        <f>'[4]Tab K Summary'!$AH152</f>
        <v>0</v>
      </c>
      <c r="AM233" s="41">
        <f>'[4]Tab K Summary'!$AJ152</f>
        <v>0</v>
      </c>
      <c r="AN233" s="41">
        <f>'[4]Tab K Summary'!$AL152</f>
        <v>0</v>
      </c>
      <c r="AO233" s="41">
        <f>'[4]Tab K Summary'!$AN152</f>
        <v>0</v>
      </c>
      <c r="AP233" s="41">
        <f>'[4]Tab K Summary'!$AP152</f>
        <v>0</v>
      </c>
      <c r="AQ233" s="41">
        <f>'[4]Tab K Summary'!$AR152</f>
        <v>0</v>
      </c>
      <c r="AR233" s="2">
        <f t="shared" ref="AR233:BM233" si="322">SUM(V222:V233)</f>
        <v>14546</v>
      </c>
      <c r="AS233" s="2">
        <f t="shared" si="322"/>
        <v>119379</v>
      </c>
      <c r="AT233" s="2">
        <f t="shared" si="322"/>
        <v>14751</v>
      </c>
      <c r="AU233" s="2">
        <f t="shared" si="322"/>
        <v>215368</v>
      </c>
      <c r="AV233" s="2">
        <f t="shared" si="322"/>
        <v>6246</v>
      </c>
      <c r="AW233" s="2">
        <f t="shared" si="322"/>
        <v>3899</v>
      </c>
      <c r="AX233" s="2">
        <f t="shared" si="322"/>
        <v>8844</v>
      </c>
      <c r="AY233" s="2">
        <f t="shared" si="322"/>
        <v>0</v>
      </c>
      <c r="AZ233" s="2">
        <f t="shared" si="322"/>
        <v>0</v>
      </c>
      <c r="BA233" s="2">
        <f t="shared" si="322"/>
        <v>0</v>
      </c>
      <c r="BB233" s="2">
        <f t="shared" si="322"/>
        <v>14546</v>
      </c>
      <c r="BC233" s="2">
        <f t="shared" si="322"/>
        <v>0</v>
      </c>
      <c r="BD233" s="2">
        <f t="shared" si="322"/>
        <v>0</v>
      </c>
      <c r="BE233" s="2">
        <f t="shared" si="322"/>
        <v>14751</v>
      </c>
      <c r="BF233" s="2">
        <f t="shared" si="322"/>
        <v>8844</v>
      </c>
      <c r="BG233" s="2">
        <f t="shared" si="322"/>
        <v>0</v>
      </c>
      <c r="BH233" s="2">
        <f t="shared" si="322"/>
        <v>0</v>
      </c>
      <c r="BI233" s="2">
        <f t="shared" si="322"/>
        <v>0</v>
      </c>
      <c r="BJ233" s="2">
        <f t="shared" si="322"/>
        <v>0</v>
      </c>
      <c r="BK233" s="2">
        <f t="shared" si="322"/>
        <v>0</v>
      </c>
      <c r="BL233" s="2">
        <f t="shared" si="322"/>
        <v>0</v>
      </c>
      <c r="BM233" s="2">
        <f t="shared" si="322"/>
        <v>0</v>
      </c>
      <c r="BN233">
        <f ca="1">SUM(OFFSET($B233,-($B233-1),MATCH(BN$6,$7:$7,)-1,1,1):OFFSET($B233,0,MATCH(BN$6,$7:$7,)-1,1,1))</f>
        <v>40309</v>
      </c>
      <c r="BO233">
        <f ca="1">SUM(OFFSET($B233,-($B233-1),MATCH(BO$6,$7:$7,)-1,1,1):OFFSET($B233,0,MATCH(BO$6,$7:$7,)-1,1,1))</f>
        <v>3309</v>
      </c>
      <c r="BP233">
        <f ca="1">SUM(OFFSET($B233,-($B233-1),MATCH(BP$6,$7:$7,)-1,1,1):OFFSET($B233,0,MATCH(BP$6,$7:$7,)-1,1,1))</f>
        <v>93173</v>
      </c>
      <c r="BQ233">
        <f ca="1">SUM(OFFSET($B233,-($B233-1),MATCH(BQ$6,$7:$7,)-1,1,1):OFFSET($B233,0,MATCH(BQ$6,$7:$7,)-1,1,1))</f>
        <v>1805</v>
      </c>
      <c r="BR233">
        <f ca="1">SUM(OFFSET($B233,-($B233-1),MATCH(BR$6,$7:$7,)-1,1,1):OFFSET($B233,0,MATCH(BR$6,$7:$7,)-1,1,1))</f>
        <v>1341</v>
      </c>
      <c r="BS233">
        <f ca="1">SUM(OFFSET($B233,-($B233-1),MATCH(BS$6,$7:$7,)-1,1,1):OFFSET($B233,0,MATCH(BS$6,$7:$7,)-1,1,1))</f>
        <v>2460</v>
      </c>
      <c r="BT233">
        <f ca="1">SUM(OFFSET($B233,-($B233-1),MATCH(BT$6,$7:$7,)-1,1,1):OFFSET($B233,0,MATCH(BT$6,$7:$7,)-1,1,1))</f>
        <v>0</v>
      </c>
      <c r="BU233">
        <f ca="1">SUM(OFFSET($B233,-($B233-1),MATCH(BU$6,$7:$7,)-1,1,1):OFFSET($B233,0,MATCH(BU$6,$7:$7,)-1,1,1))</f>
        <v>0</v>
      </c>
      <c r="BV233">
        <f ca="1">SUM(OFFSET($B233,-($B233-1),MATCH(BV$6,$7:$7,)-1,1,1):OFFSET($B233,0,MATCH(BV$6,$7:$7,)-1,1,1))</f>
        <v>0</v>
      </c>
      <c r="BW233">
        <f ca="1">SUM(OFFSET($B233,-($B233-1),MATCH(BW$6,$7:$7,)-1,1,1):OFFSET($B233,0,MATCH(BW$6,$7:$7,)-1,1,1))</f>
        <v>5638</v>
      </c>
      <c r="BX233">
        <f ca="1">SUM(OFFSET($B233,-($B233-1),MATCH(BX$6,$7:$7,)-1,1,1):OFFSET($B233,0,MATCH(BX$6,$7:$7,)-1,1,1))</f>
        <v>0</v>
      </c>
      <c r="BY233">
        <f ca="1">SUM(OFFSET($B233,-($B233-1),MATCH(BY$6,$7:$7,)-1,1,1):OFFSET($B233,0,MATCH(BY$6,$7:$7,)-1,1,1))</f>
        <v>0</v>
      </c>
      <c r="BZ233">
        <f ca="1">SUM(OFFSET($B233,-($B233-1),MATCH(BZ$6,$7:$7,)-1,1,1):OFFSET($B233,0,MATCH(BZ$6,$7:$7,)-1,1,1))</f>
        <v>3309</v>
      </c>
      <c r="CA233">
        <f ca="1">SUM(OFFSET($B233,-($B233-1),MATCH(CA$6,$7:$7,)-1,1,1):OFFSET($B233,0,MATCH(CA$6,$7:$7,)-1,1,1))</f>
        <v>2460</v>
      </c>
      <c r="CB233">
        <f ca="1">SUM(OFFSET($B233,-($B233-1),MATCH(CB$6,$7:$7,)-1,1,1):OFFSET($B233,0,MATCH(CB$6,$7:$7,)-1,1,1))</f>
        <v>0</v>
      </c>
      <c r="CC233">
        <f ca="1">SUM(OFFSET($B233,-($B233-1),MATCH(CC$6,$7:$7,)-1,1,1):OFFSET($B233,0,MATCH(CC$6,$7:$7,)-1,1,1))</f>
        <v>0</v>
      </c>
      <c r="CD233">
        <f ca="1">SUM(OFFSET($B233,-($B233-1),MATCH(CD$6,$7:$7,)-1,1,1):OFFSET($B233,0,MATCH(CD$6,$7:$7,)-1,1,1))</f>
        <v>0</v>
      </c>
      <c r="CE233">
        <f ca="1">SUM(OFFSET($B233,-($B233-1),MATCH(CE$6,$7:$7,)-1,1,1):OFFSET($B233,0,MATCH(CE$6,$7:$7,)-1,1,1))</f>
        <v>0</v>
      </c>
      <c r="CF233">
        <f ca="1">SUM(OFFSET($B233,-($B233-1),MATCH(CF$6,$7:$7,)-1,1,1):OFFSET($B233,0,MATCH(CF$6,$7:$7,)-1,1,1))</f>
        <v>0</v>
      </c>
      <c r="CG233">
        <f ca="1">SUM(OFFSET($B233,-($B233-1),MATCH(CG$6,$7:$7,)-1,1,1):OFFSET($B233,0,MATCH(CG$6,$7:$7,)-1,1,1))</f>
        <v>0</v>
      </c>
      <c r="CH233">
        <f ca="1">SUM(OFFSET($B233,-($B233-1),MATCH(CH$6,$7:$7,)-1,1,1):OFFSET($B233,0,MATCH(CH$6,$7:$7,)-1,1,1))</f>
        <v>0</v>
      </c>
      <c r="CI233">
        <f ca="1">SUM(OFFSET($B233,-($B233-1),MATCH(CI$6,$7:$7,)-1,1,1):OFFSET($B233,0,MATCH(CI$6,$7:$7,)-1,1,1))</f>
        <v>74032</v>
      </c>
      <c r="CJ233" s="213">
        <f>'[4]Tab L Summary'!$B152</f>
        <v>1947</v>
      </c>
      <c r="CK233" s="213">
        <f>'[4]Tab L Summary'!$D152</f>
        <v>1731</v>
      </c>
      <c r="CL233" s="213">
        <f>'[4]Tab L Summary'!$F152</f>
        <v>5574</v>
      </c>
      <c r="CM233" s="213">
        <f>'[4]Tab L Summary'!$H152</f>
        <v>0</v>
      </c>
      <c r="CN233" s="213">
        <f>'[4]Tab L Summary'!$J152</f>
        <v>1319</v>
      </c>
      <c r="CO233" s="134">
        <f t="shared" ref="CO233:CS234" si="323">SUM(CJ222:CJ233)</f>
        <v>24053</v>
      </c>
      <c r="CP233" s="2">
        <f t="shared" si="323"/>
        <v>32801</v>
      </c>
      <c r="CQ233" s="2">
        <f t="shared" si="323"/>
        <v>88006</v>
      </c>
      <c r="CR233" s="2">
        <f t="shared" si="323"/>
        <v>0</v>
      </c>
      <c r="CS233" s="2">
        <f t="shared" si="323"/>
        <v>18415</v>
      </c>
      <c r="CT233">
        <f ca="1">SUM(OFFSET($B233,-($B233-1),MATCH(CT$6,$7:$7,)-1,1,1):OFFSET($B233,0,MATCH(CT$6,$7:$7,)-1,1,1))</f>
        <v>8664</v>
      </c>
      <c r="CU233">
        <f ca="1">SUM(OFFSET($B233,-($B233-1),MATCH(CU$6,$7:$7,)-1,1,1):OFFSET($B233,0,MATCH(CU$6,$7:$7,)-1,1,1))</f>
        <v>28551</v>
      </c>
      <c r="CV233">
        <f ca="1">SUM(OFFSET($B233,-($B233-1),MATCH(CV$6,$7:$7,)-1,1,1):OFFSET($B233,0,MATCH(CV$6,$7:$7,)-1,1,1))</f>
        <v>0</v>
      </c>
      <c r="CW233">
        <f ca="1">SUM(OFFSET($B233,-($B233-1),MATCH(CW$6,$7:$7,)-1,1,1):OFFSET($B233,0,MATCH(CW$6,$7:$7,)-1,1,1))</f>
        <v>6419</v>
      </c>
      <c r="CX233">
        <f ca="1">SUM(OFFSET($B233,-($B233-1),MATCH(CX$6,$7:$7,)-1,1,1):OFFSET($B233,0,MATCH(CX$6,$7:$7,)-1,1,1))</f>
        <v>121951</v>
      </c>
      <c r="CY233" s="154"/>
      <c r="CZ233" s="154"/>
      <c r="DA233" s="154"/>
      <c r="DB233" s="154"/>
    </row>
    <row r="234" spans="2:106">
      <c r="B234" s="38">
        <v>6</v>
      </c>
      <c r="C234" s="198">
        <v>45536</v>
      </c>
      <c r="D234" s="153">
        <f>'[4]Data Summary'!E109</f>
        <v>63465</v>
      </c>
      <c r="E234" s="154">
        <f>'[4]Data Summary'!I109</f>
        <v>447</v>
      </c>
      <c r="F234" s="154">
        <f>'[4]Data Summary'!M109</f>
        <v>74543</v>
      </c>
      <c r="G234" s="155">
        <f t="shared" si="320"/>
        <v>776182</v>
      </c>
      <c r="H234" s="155">
        <f t="shared" si="318"/>
        <v>5495</v>
      </c>
      <c r="I234" s="155">
        <f t="shared" si="318"/>
        <v>916453</v>
      </c>
      <c r="J234" s="155">
        <f ca="1">SUM(OFFSET($B234,-($B234-1),MATCH(J$6,$7:$7,)-1,1,1):OFFSET($B234,0,MATCH(J$6,$7:$7,)-1,1,1))</f>
        <v>2689</v>
      </c>
      <c r="K234" s="155">
        <f ca="1">SUM(OFFSET($B234,-($B234-1),MATCH(K$6,$7:$7,)-1,1,1):OFFSET($B234,0,MATCH(K$6,$7:$7,)-1,1,1))</f>
        <v>451395</v>
      </c>
      <c r="L234" s="155">
        <f ca="1">SUM(OFFSET($B234,-($B234-1),MATCH(L$6,$7:$7,)-1,1,1):OFFSET($B234,0,MATCH(L$6,$7:$7,)-1,1,1))</f>
        <v>4566109</v>
      </c>
      <c r="M234" s="31">
        <f>'[4]Data Summary'!C109</f>
        <v>373023</v>
      </c>
      <c r="N234" s="41">
        <f>'[4]Data Summary'!G109</f>
        <v>5399</v>
      </c>
      <c r="O234" s="41">
        <f>'[4]Data Summary'!K109</f>
        <v>462438</v>
      </c>
      <c r="P234">
        <f t="shared" si="321"/>
        <v>4609276</v>
      </c>
      <c r="Q234">
        <f t="shared" si="321"/>
        <v>65843</v>
      </c>
      <c r="R234">
        <f t="shared" si="321"/>
        <v>5646102</v>
      </c>
      <c r="S234">
        <f ca="1">SUM(OFFSET($B234,-($B234-1),MATCH(S$6,$7:$7,)-1,1,1):OFFSET($B234,0,MATCH(S$6,$7:$7,)-1,1,1))</f>
        <v>33043</v>
      </c>
      <c r="T234">
        <f ca="1">SUM(OFFSET($B234,-($B234-1),MATCH(T$6,$7:$7,)-1,1,1):OFFSET($B234,0,MATCH(T$6,$7:$7,)-1,1,1))</f>
        <v>2816139</v>
      </c>
      <c r="U234">
        <f ca="1">SUM(OFFSET($B234,-($B234-1),MATCH(U$6,$7:$7,)-1,1,1):OFFSET($B234,0,MATCH(U$6,$7:$7,)-1,1,1))</f>
        <v>28053531</v>
      </c>
      <c r="V234" s="31">
        <f>'[4]Tab K Summary'!B153</f>
        <v>942</v>
      </c>
      <c r="W234" s="41">
        <f>'[4]Tab K Summary'!D153</f>
        <v>10276</v>
      </c>
      <c r="X234" s="41">
        <f>'[4]Tab K Summary'!$F153</f>
        <v>619</v>
      </c>
      <c r="Y234" s="41">
        <f>'[4]Tab K Summary'!$H153</f>
        <v>18797</v>
      </c>
      <c r="Z234" s="41">
        <f>'[4]Tab K Summary'!$J153</f>
        <v>354</v>
      </c>
      <c r="AA234" s="41">
        <f>'[4]Tab K Summary'!$L153</f>
        <v>270</v>
      </c>
      <c r="AB234" s="41">
        <f>'[4]Tab K Summary'!$N153</f>
        <v>464</v>
      </c>
      <c r="AC234" s="41">
        <f>'[4]Tab K Summary'!$P153</f>
        <v>0</v>
      </c>
      <c r="AD234" s="41">
        <f>'[4]Tab K Summary'!$R153</f>
        <v>0</v>
      </c>
      <c r="AE234" s="41">
        <f>'[4]Tab K Summary'!$T153</f>
        <v>0</v>
      </c>
      <c r="AF234" s="41">
        <f t="shared" si="309"/>
        <v>942</v>
      </c>
      <c r="AG234" s="41">
        <f>'[4]Tab K Summary'!$X153</f>
        <v>0</v>
      </c>
      <c r="AH234" s="41">
        <f>'[4]Tab K Summary'!$Z153</f>
        <v>0</v>
      </c>
      <c r="AI234" s="41">
        <f t="shared" si="310"/>
        <v>619</v>
      </c>
      <c r="AJ234" s="41">
        <f t="shared" si="311"/>
        <v>464</v>
      </c>
      <c r="AK234" s="41">
        <f>'[4]Tab K Summary'!$AF153</f>
        <v>0</v>
      </c>
      <c r="AL234" s="41">
        <f>'[4]Tab K Summary'!$AH153</f>
        <v>0</v>
      </c>
      <c r="AM234" s="41">
        <f>'[4]Tab K Summary'!$AJ153</f>
        <v>0</v>
      </c>
      <c r="AN234" s="41">
        <f>'[4]Tab K Summary'!$AL153</f>
        <v>0</v>
      </c>
      <c r="AO234" s="41">
        <f>'[4]Tab K Summary'!$AN153</f>
        <v>0</v>
      </c>
      <c r="AP234" s="41">
        <f>'[4]Tab K Summary'!$AP153</f>
        <v>0</v>
      </c>
      <c r="AQ234" s="41">
        <f>'[4]Tab K Summary'!$AR153</f>
        <v>0</v>
      </c>
      <c r="AR234" s="2">
        <f t="shared" ref="AR234:BM234" si="324">SUM(V223:V234)</f>
        <v>14337</v>
      </c>
      <c r="AS234" s="2">
        <f t="shared" si="324"/>
        <v>120933</v>
      </c>
      <c r="AT234" s="2">
        <f t="shared" si="324"/>
        <v>14734</v>
      </c>
      <c r="AU234" s="2">
        <f t="shared" si="324"/>
        <v>217469</v>
      </c>
      <c r="AV234" s="2">
        <f t="shared" si="324"/>
        <v>6141</v>
      </c>
      <c r="AW234" s="2">
        <f t="shared" si="324"/>
        <v>3904</v>
      </c>
      <c r="AX234" s="2">
        <f t="shared" si="324"/>
        <v>8848</v>
      </c>
      <c r="AY234" s="2">
        <f t="shared" si="324"/>
        <v>0</v>
      </c>
      <c r="AZ234" s="2">
        <f t="shared" si="324"/>
        <v>0</v>
      </c>
      <c r="BA234" s="2">
        <f t="shared" si="324"/>
        <v>0</v>
      </c>
      <c r="BB234" s="2">
        <f t="shared" si="324"/>
        <v>14337</v>
      </c>
      <c r="BC234" s="2">
        <f t="shared" si="324"/>
        <v>0</v>
      </c>
      <c r="BD234" s="2">
        <f t="shared" si="324"/>
        <v>0</v>
      </c>
      <c r="BE234" s="2">
        <f t="shared" si="324"/>
        <v>14734</v>
      </c>
      <c r="BF234" s="2">
        <f t="shared" si="324"/>
        <v>8848</v>
      </c>
      <c r="BG234" s="2">
        <f t="shared" si="324"/>
        <v>0</v>
      </c>
      <c r="BH234" s="2">
        <f t="shared" si="324"/>
        <v>0</v>
      </c>
      <c r="BI234" s="2">
        <f t="shared" si="324"/>
        <v>0</v>
      </c>
      <c r="BJ234" s="2">
        <f t="shared" si="324"/>
        <v>0</v>
      </c>
      <c r="BK234" s="2">
        <f t="shared" si="324"/>
        <v>0</v>
      </c>
      <c r="BL234" s="2">
        <f t="shared" si="324"/>
        <v>0</v>
      </c>
      <c r="BM234" s="2">
        <f t="shared" si="324"/>
        <v>0</v>
      </c>
      <c r="BN234">
        <f ca="1">SUM(OFFSET($B234,-($B234-1),MATCH(BN$6,$7:$7,)-1,1,1):OFFSET($B234,0,MATCH(BN$6,$7:$7,)-1,1,1))</f>
        <v>50585</v>
      </c>
      <c r="BO234">
        <f ca="1">SUM(OFFSET($B234,-($B234-1),MATCH(BO$6,$7:$7,)-1,1,1):OFFSET($B234,0,MATCH(BO$6,$7:$7,)-1,1,1))</f>
        <v>3928</v>
      </c>
      <c r="BP234">
        <f ca="1">SUM(OFFSET($B234,-($B234-1),MATCH(BP$6,$7:$7,)-1,1,1):OFFSET($B234,0,MATCH(BP$6,$7:$7,)-1,1,1))</f>
        <v>111970</v>
      </c>
      <c r="BQ234">
        <f ca="1">SUM(OFFSET($B234,-($B234-1),MATCH(BQ$6,$7:$7,)-1,1,1):OFFSET($B234,0,MATCH(BQ$6,$7:$7,)-1,1,1))</f>
        <v>2159</v>
      </c>
      <c r="BR234">
        <f ca="1">SUM(OFFSET($B234,-($B234-1),MATCH(BR$6,$7:$7,)-1,1,1):OFFSET($B234,0,MATCH(BR$6,$7:$7,)-1,1,1))</f>
        <v>1611</v>
      </c>
      <c r="BS234">
        <f ca="1">SUM(OFFSET($B234,-($B234-1),MATCH(BS$6,$7:$7,)-1,1,1):OFFSET($B234,0,MATCH(BS$6,$7:$7,)-1,1,1))</f>
        <v>2924</v>
      </c>
      <c r="BT234">
        <f ca="1">SUM(OFFSET($B234,-($B234-1),MATCH(BT$6,$7:$7,)-1,1,1):OFFSET($B234,0,MATCH(BT$6,$7:$7,)-1,1,1))</f>
        <v>0</v>
      </c>
      <c r="BU234">
        <f ca="1">SUM(OFFSET($B234,-($B234-1),MATCH(BU$6,$7:$7,)-1,1,1):OFFSET($B234,0,MATCH(BU$6,$7:$7,)-1,1,1))</f>
        <v>0</v>
      </c>
      <c r="BV234">
        <f ca="1">SUM(OFFSET($B234,-($B234-1),MATCH(BV$6,$7:$7,)-1,1,1):OFFSET($B234,0,MATCH(BV$6,$7:$7,)-1,1,1))</f>
        <v>0</v>
      </c>
      <c r="BW234">
        <f ca="1">SUM(OFFSET($B234,-($B234-1),MATCH(BW$6,$7:$7,)-1,1,1):OFFSET($B234,0,MATCH(BW$6,$7:$7,)-1,1,1))</f>
        <v>6580</v>
      </c>
      <c r="BX234">
        <f ca="1">SUM(OFFSET($B234,-($B234-1),MATCH(BX$6,$7:$7,)-1,1,1):OFFSET($B234,0,MATCH(BX$6,$7:$7,)-1,1,1))</f>
        <v>0</v>
      </c>
      <c r="BY234">
        <f ca="1">SUM(OFFSET($B234,-($B234-1),MATCH(BY$6,$7:$7,)-1,1,1):OFFSET($B234,0,MATCH(BY$6,$7:$7,)-1,1,1))</f>
        <v>0</v>
      </c>
      <c r="BZ234">
        <f ca="1">SUM(OFFSET($B234,-($B234-1),MATCH(BZ$6,$7:$7,)-1,1,1):OFFSET($B234,0,MATCH(BZ$6,$7:$7,)-1,1,1))</f>
        <v>3928</v>
      </c>
      <c r="CA234">
        <f ca="1">SUM(OFFSET($B234,-($B234-1),MATCH(CA$6,$7:$7,)-1,1,1):OFFSET($B234,0,MATCH(CA$6,$7:$7,)-1,1,1))</f>
        <v>2924</v>
      </c>
      <c r="CB234">
        <f ca="1">SUM(OFFSET($B234,-($B234-1),MATCH(CB$6,$7:$7,)-1,1,1):OFFSET($B234,0,MATCH(CB$6,$7:$7,)-1,1,1))</f>
        <v>0</v>
      </c>
      <c r="CC234">
        <f ca="1">SUM(OFFSET($B234,-($B234-1),MATCH(CC$6,$7:$7,)-1,1,1):OFFSET($B234,0,MATCH(CC$6,$7:$7,)-1,1,1))</f>
        <v>0</v>
      </c>
      <c r="CD234">
        <f ca="1">SUM(OFFSET($B234,-($B234-1),MATCH(CD$6,$7:$7,)-1,1,1):OFFSET($B234,0,MATCH(CD$6,$7:$7,)-1,1,1))</f>
        <v>0</v>
      </c>
      <c r="CE234">
        <f ca="1">SUM(OFFSET($B234,-($B234-1),MATCH(CE$6,$7:$7,)-1,1,1):OFFSET($B234,0,MATCH(CE$6,$7:$7,)-1,1,1))</f>
        <v>0</v>
      </c>
      <c r="CF234">
        <f ca="1">SUM(OFFSET($B234,-($B234-1),MATCH(CF$6,$7:$7,)-1,1,1):OFFSET($B234,0,MATCH(CF$6,$7:$7,)-1,1,1))</f>
        <v>0</v>
      </c>
      <c r="CG234">
        <f ca="1">SUM(OFFSET($B234,-($B234-1),MATCH(CG$6,$7:$7,)-1,1,1):OFFSET($B234,0,MATCH(CG$6,$7:$7,)-1,1,1))</f>
        <v>0</v>
      </c>
      <c r="CH234">
        <f ca="1">SUM(OFFSET($B234,-($B234-1),MATCH(CH$6,$7:$7,)-1,1,1):OFFSET($B234,0,MATCH(CH$6,$7:$7,)-1,1,1))</f>
        <v>0</v>
      </c>
      <c r="CI234">
        <f ca="1">SUM(OFFSET($B234,-($B234-1),MATCH(CI$6,$7:$7,)-1,1,1):OFFSET($B234,0,MATCH(CI$6,$7:$7,)-1,1,1))</f>
        <v>88369</v>
      </c>
      <c r="CJ234" s="213">
        <f>'[4]Tab L Summary'!$B153</f>
        <v>2321</v>
      </c>
      <c r="CK234" s="213">
        <f>'[4]Tab L Summary'!$D153</f>
        <v>2536</v>
      </c>
      <c r="CL234" s="213">
        <f>'[4]Tab L Summary'!$F153</f>
        <v>6442</v>
      </c>
      <c r="CM234" s="213">
        <f>'[4]Tab L Summary'!$H153</f>
        <v>0</v>
      </c>
      <c r="CN234" s="213">
        <f>'[4]Tab L Summary'!$J153</f>
        <v>1366</v>
      </c>
      <c r="CO234" s="134">
        <f t="shared" si="323"/>
        <v>24472</v>
      </c>
      <c r="CP234" s="2">
        <f t="shared" si="323"/>
        <v>33366</v>
      </c>
      <c r="CQ234" s="2">
        <f t="shared" si="323"/>
        <v>88346</v>
      </c>
      <c r="CR234" s="2">
        <f t="shared" si="323"/>
        <v>0</v>
      </c>
      <c r="CS234" s="2">
        <f t="shared" si="323"/>
        <v>18561</v>
      </c>
      <c r="CT234">
        <f ca="1">SUM(OFFSET($B234,-($B234-1),MATCH(CT$6,$7:$7,)-1,1,1):OFFSET($B234,0,MATCH(CT$6,$7:$7,)-1,1,1))</f>
        <v>11200</v>
      </c>
      <c r="CU234">
        <f ca="1">SUM(OFFSET($B234,-($B234-1),MATCH(CU$6,$7:$7,)-1,1,1):OFFSET($B234,0,MATCH(CU$6,$7:$7,)-1,1,1))</f>
        <v>34993</v>
      </c>
      <c r="CV234">
        <f ca="1">SUM(OFFSET($B234,-($B234-1),MATCH(CV$6,$7:$7,)-1,1,1):OFFSET($B234,0,MATCH(CV$6,$7:$7,)-1,1,1))</f>
        <v>0</v>
      </c>
      <c r="CW234">
        <f ca="1">SUM(OFFSET($B234,-($B234-1),MATCH(CW$6,$7:$7,)-1,1,1):OFFSET($B234,0,MATCH(CW$6,$7:$7,)-1,1,1))</f>
        <v>7785</v>
      </c>
      <c r="CX234">
        <f ca="1">SUM(OFFSET($B234,-($B234-1),MATCH(CX$6,$7:$7,)-1,1,1):OFFSET($B234,0,MATCH(CX$6,$7:$7,)-1,1,1))</f>
        <v>146423</v>
      </c>
      <c r="CY234" s="154"/>
      <c r="CZ234" s="154"/>
      <c r="DA234" s="154"/>
      <c r="DB234" s="154"/>
    </row>
    <row r="235" spans="2:106">
      <c r="B235" s="38">
        <v>7</v>
      </c>
      <c r="C235" s="198">
        <v>45566</v>
      </c>
      <c r="D235" s="153">
        <f>'[4]Data Summary'!E110</f>
        <v>70758</v>
      </c>
      <c r="E235" s="154">
        <f>'[4]Data Summary'!I110</f>
        <v>466</v>
      </c>
      <c r="F235" s="154">
        <f>'[4]Data Summary'!M110</f>
        <v>78191</v>
      </c>
      <c r="G235" s="155">
        <f t="shared" si="320"/>
        <v>783310</v>
      </c>
      <c r="H235" s="155">
        <f t="shared" ref="H235:I238" si="325">SUM(E224:E235)</f>
        <v>5532</v>
      </c>
      <c r="I235" s="155">
        <f t="shared" si="325"/>
        <v>921322</v>
      </c>
      <c r="J235" s="155">
        <f ca="1">SUM(OFFSET($B235,-($B235-1),MATCH(J$6,$7:$7,)-1,1,1):OFFSET($B235,0,MATCH(J$6,$7:$7,)-1,1,1))</f>
        <v>3155</v>
      </c>
      <c r="K235" s="155">
        <f ca="1">SUM(OFFSET($B235,-($B235-1),MATCH(K$6,$7:$7,)-1,1,1):OFFSET($B235,0,MATCH(K$6,$7:$7,)-1,1,1))</f>
        <v>529586</v>
      </c>
      <c r="L235" s="155">
        <f ca="1">SUM(OFFSET($B235,-($B235-1),MATCH(L$6,$7:$7,)-1,1,1):OFFSET($B235,0,MATCH(L$6,$7:$7,)-1,1,1))</f>
        <v>5349419</v>
      </c>
      <c r="M235" s="31">
        <f>'[4]Data Summary'!C110</f>
        <v>405146</v>
      </c>
      <c r="N235" s="41">
        <f>'[4]Data Summary'!G110</f>
        <v>5831</v>
      </c>
      <c r="O235" s="41">
        <f>'[4]Data Summary'!K110</f>
        <v>489569</v>
      </c>
      <c r="P235">
        <f t="shared" ref="P235:R236" si="326">SUM(M224:M235)</f>
        <v>4595559</v>
      </c>
      <c r="Q235">
        <f t="shared" si="326"/>
        <v>66195</v>
      </c>
      <c r="R235">
        <f t="shared" si="326"/>
        <v>5643813</v>
      </c>
      <c r="S235">
        <f ca="1">SUM(OFFSET($B235,-($B235-1),MATCH(S$6,$7:$7,)-1,1,1):OFFSET($B235,0,MATCH(S$6,$7:$7,)-1,1,1))</f>
        <v>38874</v>
      </c>
      <c r="T235">
        <f ca="1">SUM(OFFSET($B235,-($B235-1),MATCH(T$6,$7:$7,)-1,1,1):OFFSET($B235,0,MATCH(T$6,$7:$7,)-1,1,1))</f>
        <v>3305708</v>
      </c>
      <c r="U235">
        <f ca="1">SUM(OFFSET($B235,-($B235-1),MATCH(U$6,$7:$7,)-1,1,1):OFFSET($B235,0,MATCH(U$6,$7:$7,)-1,1,1))</f>
        <v>32649090</v>
      </c>
      <c r="V235" s="31">
        <f>'[4]Tab K Summary'!B154</f>
        <v>1090</v>
      </c>
      <c r="W235" s="41">
        <f>'[4]Tab K Summary'!D154</f>
        <v>9928</v>
      </c>
      <c r="X235" s="41">
        <f>'[4]Tab K Summary'!$F154</f>
        <v>891</v>
      </c>
      <c r="Y235" s="41">
        <f>'[4]Tab K Summary'!$H154</f>
        <v>22918</v>
      </c>
      <c r="Z235" s="41">
        <f>'[4]Tab K Summary'!$J154</f>
        <v>473</v>
      </c>
      <c r="AA235" s="41">
        <f>'[4]Tab K Summary'!$L154</f>
        <v>279</v>
      </c>
      <c r="AB235" s="41">
        <f>'[4]Tab K Summary'!$N154</f>
        <v>699</v>
      </c>
      <c r="AC235" s="41">
        <f>'[4]Tab K Summary'!$P154</f>
        <v>0</v>
      </c>
      <c r="AD235" s="41">
        <f>'[4]Tab K Summary'!$R154</f>
        <v>0</v>
      </c>
      <c r="AE235" s="41">
        <f>'[4]Tab K Summary'!$T154</f>
        <v>0</v>
      </c>
      <c r="AF235" s="41">
        <f t="shared" ref="AF235:AF240" si="327">V235</f>
        <v>1090</v>
      </c>
      <c r="AG235" s="41">
        <f>'[4]Tab K Summary'!$X154</f>
        <v>0</v>
      </c>
      <c r="AH235" s="41">
        <f>'[4]Tab K Summary'!$Z154</f>
        <v>0</v>
      </c>
      <c r="AI235" s="41">
        <f t="shared" ref="AI235:AI240" si="328">X235</f>
        <v>891</v>
      </c>
      <c r="AJ235" s="41">
        <f t="shared" ref="AJ235:AJ240" si="329">AB235</f>
        <v>699</v>
      </c>
      <c r="AK235" s="41">
        <f>'[4]Tab K Summary'!$AF154</f>
        <v>0</v>
      </c>
      <c r="AL235" s="41">
        <f>'[4]Tab K Summary'!$AH154</f>
        <v>0</v>
      </c>
      <c r="AM235" s="41">
        <f>'[4]Tab K Summary'!$AJ154</f>
        <v>0</v>
      </c>
      <c r="AN235" s="41">
        <f>'[4]Tab K Summary'!$AL154</f>
        <v>0</v>
      </c>
      <c r="AO235" s="41">
        <f>'[4]Tab K Summary'!$AN154</f>
        <v>0</v>
      </c>
      <c r="AP235" s="41">
        <f>'[4]Tab K Summary'!$AP154</f>
        <v>0</v>
      </c>
      <c r="AQ235" s="41">
        <f>'[4]Tab K Summary'!$AR154</f>
        <v>0</v>
      </c>
      <c r="AR235" s="2">
        <f t="shared" ref="AR235:BM235" si="330">SUM(V224:V235)</f>
        <v>14326</v>
      </c>
      <c r="AS235" s="2">
        <f t="shared" si="330"/>
        <v>123044</v>
      </c>
      <c r="AT235" s="2">
        <f t="shared" si="330"/>
        <v>14609</v>
      </c>
      <c r="AU235" s="2">
        <f t="shared" si="330"/>
        <v>218488</v>
      </c>
      <c r="AV235" s="2">
        <f t="shared" si="330"/>
        <v>6131</v>
      </c>
      <c r="AW235" s="2">
        <f t="shared" si="330"/>
        <v>3847</v>
      </c>
      <c r="AX235" s="2">
        <f t="shared" si="330"/>
        <v>8674</v>
      </c>
      <c r="AY235" s="2">
        <f t="shared" si="330"/>
        <v>0</v>
      </c>
      <c r="AZ235" s="2">
        <f t="shared" si="330"/>
        <v>0</v>
      </c>
      <c r="BA235" s="2">
        <f t="shared" si="330"/>
        <v>0</v>
      </c>
      <c r="BB235" s="2">
        <f t="shared" si="330"/>
        <v>14326</v>
      </c>
      <c r="BC235" s="2">
        <f t="shared" si="330"/>
        <v>0</v>
      </c>
      <c r="BD235" s="2">
        <f t="shared" si="330"/>
        <v>0</v>
      </c>
      <c r="BE235" s="2">
        <f t="shared" si="330"/>
        <v>14609</v>
      </c>
      <c r="BF235" s="2">
        <f t="shared" si="330"/>
        <v>8674</v>
      </c>
      <c r="BG235" s="2">
        <f t="shared" si="330"/>
        <v>0</v>
      </c>
      <c r="BH235" s="2">
        <f t="shared" si="330"/>
        <v>0</v>
      </c>
      <c r="BI235" s="2">
        <f t="shared" si="330"/>
        <v>0</v>
      </c>
      <c r="BJ235" s="2">
        <f t="shared" si="330"/>
        <v>0</v>
      </c>
      <c r="BK235" s="2">
        <f t="shared" si="330"/>
        <v>0</v>
      </c>
      <c r="BL235" s="2">
        <f t="shared" si="330"/>
        <v>0</v>
      </c>
      <c r="BM235" s="2">
        <f t="shared" si="330"/>
        <v>0</v>
      </c>
      <c r="BN235">
        <f ca="1">SUM(OFFSET($B235,-($B235-1),MATCH(BN$6,$7:$7,)-1,1,1):OFFSET($B235,0,MATCH(BN$6,$7:$7,)-1,1,1))</f>
        <v>60513</v>
      </c>
      <c r="BO235">
        <f ca="1">SUM(OFFSET($B235,-($B235-1),MATCH(BO$6,$7:$7,)-1,1,1):OFFSET($B235,0,MATCH(BO$6,$7:$7,)-1,1,1))</f>
        <v>4819</v>
      </c>
      <c r="BP235">
        <f ca="1">SUM(OFFSET($B235,-($B235-1),MATCH(BP$6,$7:$7,)-1,1,1):OFFSET($B235,0,MATCH(BP$6,$7:$7,)-1,1,1))</f>
        <v>134888</v>
      </c>
      <c r="BQ235">
        <f ca="1">SUM(OFFSET($B235,-($B235-1),MATCH(BQ$6,$7:$7,)-1,1,1):OFFSET($B235,0,MATCH(BQ$6,$7:$7,)-1,1,1))</f>
        <v>2632</v>
      </c>
      <c r="BR235">
        <f ca="1">SUM(OFFSET($B235,-($B235-1),MATCH(BR$6,$7:$7,)-1,1,1):OFFSET($B235,0,MATCH(BR$6,$7:$7,)-1,1,1))</f>
        <v>1890</v>
      </c>
      <c r="BS235">
        <f ca="1">SUM(OFFSET($B235,-($B235-1),MATCH(BS$6,$7:$7,)-1,1,1):OFFSET($B235,0,MATCH(BS$6,$7:$7,)-1,1,1))</f>
        <v>3623</v>
      </c>
      <c r="BT235">
        <f ca="1">SUM(OFFSET($B235,-($B235-1),MATCH(BT$6,$7:$7,)-1,1,1):OFFSET($B235,0,MATCH(BT$6,$7:$7,)-1,1,1))</f>
        <v>0</v>
      </c>
      <c r="BU235">
        <f ca="1">SUM(OFFSET($B235,-($B235-1),MATCH(BU$6,$7:$7,)-1,1,1):OFFSET($B235,0,MATCH(BU$6,$7:$7,)-1,1,1))</f>
        <v>0</v>
      </c>
      <c r="BV235">
        <f ca="1">SUM(OFFSET($B235,-($B235-1),MATCH(BV$6,$7:$7,)-1,1,1):OFFSET($B235,0,MATCH(BV$6,$7:$7,)-1,1,1))</f>
        <v>0</v>
      </c>
      <c r="BW235">
        <f ca="1">SUM(OFFSET($B235,-($B235-1),MATCH(BW$6,$7:$7,)-1,1,1):OFFSET($B235,0,MATCH(BW$6,$7:$7,)-1,1,1))</f>
        <v>7670</v>
      </c>
      <c r="BX235">
        <f ca="1">SUM(OFFSET($B235,-($B235-1),MATCH(BX$6,$7:$7,)-1,1,1):OFFSET($B235,0,MATCH(BX$6,$7:$7,)-1,1,1))</f>
        <v>0</v>
      </c>
      <c r="BY235">
        <f ca="1">SUM(OFFSET($B235,-($B235-1),MATCH(BY$6,$7:$7,)-1,1,1):OFFSET($B235,0,MATCH(BY$6,$7:$7,)-1,1,1))</f>
        <v>0</v>
      </c>
      <c r="BZ235">
        <f ca="1">SUM(OFFSET($B235,-($B235-1),MATCH(BZ$6,$7:$7,)-1,1,1):OFFSET($B235,0,MATCH(BZ$6,$7:$7,)-1,1,1))</f>
        <v>4819</v>
      </c>
      <c r="CA235">
        <f ca="1">SUM(OFFSET($B235,-($B235-1),MATCH(CA$6,$7:$7,)-1,1,1):OFFSET($B235,0,MATCH(CA$6,$7:$7,)-1,1,1))</f>
        <v>3623</v>
      </c>
      <c r="CB235">
        <f ca="1">SUM(OFFSET($B235,-($B235-1),MATCH(CB$6,$7:$7,)-1,1,1):OFFSET($B235,0,MATCH(CB$6,$7:$7,)-1,1,1))</f>
        <v>0</v>
      </c>
      <c r="CC235">
        <f ca="1">SUM(OFFSET($B235,-($B235-1),MATCH(CC$6,$7:$7,)-1,1,1):OFFSET($B235,0,MATCH(CC$6,$7:$7,)-1,1,1))</f>
        <v>0</v>
      </c>
      <c r="CD235">
        <f ca="1">SUM(OFFSET($B235,-($B235-1),MATCH(CD$6,$7:$7,)-1,1,1):OFFSET($B235,0,MATCH(CD$6,$7:$7,)-1,1,1))</f>
        <v>0</v>
      </c>
      <c r="CE235">
        <f ca="1">SUM(OFFSET($B235,-($B235-1),MATCH(CE$6,$7:$7,)-1,1,1):OFFSET($B235,0,MATCH(CE$6,$7:$7,)-1,1,1))</f>
        <v>0</v>
      </c>
      <c r="CF235">
        <f ca="1">SUM(OFFSET($B235,-($B235-1),MATCH(CF$6,$7:$7,)-1,1,1):OFFSET($B235,0,MATCH(CF$6,$7:$7,)-1,1,1))</f>
        <v>0</v>
      </c>
      <c r="CG235">
        <f ca="1">SUM(OFFSET($B235,-($B235-1),MATCH(CG$6,$7:$7,)-1,1,1):OFFSET($B235,0,MATCH(CG$6,$7:$7,)-1,1,1))</f>
        <v>0</v>
      </c>
      <c r="CH235">
        <f ca="1">SUM(OFFSET($B235,-($B235-1),MATCH(CH$6,$7:$7,)-1,1,1):OFFSET($B235,0,MATCH(CH$6,$7:$7,)-1,1,1))</f>
        <v>0</v>
      </c>
      <c r="CI235">
        <f ca="1">SUM(OFFSET($B235,-($B235-1),MATCH(CI$6,$7:$7,)-1,1,1):OFFSET($B235,0,MATCH(CI$6,$7:$7,)-1,1,1))</f>
        <v>102695</v>
      </c>
      <c r="CJ235" s="213">
        <f>'[4]Tab L Summary'!$B154</f>
        <v>2347</v>
      </c>
      <c r="CK235" s="213">
        <f>'[4]Tab L Summary'!$D154</f>
        <v>2756</v>
      </c>
      <c r="CL235" s="213">
        <f>'[4]Tab L Summary'!$F154</f>
        <v>6584</v>
      </c>
      <c r="CM235" s="213">
        <f>'[4]Tab L Summary'!$H154</f>
        <v>0</v>
      </c>
      <c r="CN235" s="213">
        <f>'[4]Tab L Summary'!$J154</f>
        <v>1424</v>
      </c>
      <c r="CO235" s="134">
        <f t="shared" ref="CO235:CS236" si="331">SUM(CJ224:CJ235)</f>
        <v>24719</v>
      </c>
      <c r="CP235" s="2">
        <f t="shared" si="331"/>
        <v>33844</v>
      </c>
      <c r="CQ235" s="2">
        <f t="shared" si="331"/>
        <v>89527</v>
      </c>
      <c r="CR235" s="2">
        <f t="shared" si="331"/>
        <v>0</v>
      </c>
      <c r="CS235" s="2">
        <f t="shared" si="331"/>
        <v>18577</v>
      </c>
      <c r="CT235">
        <f ca="1">SUM(OFFSET($B235,-($B235-1),MATCH(CT$6,$7:$7,)-1,1,1):OFFSET($B235,0,MATCH(CT$6,$7:$7,)-1,1,1))</f>
        <v>13956</v>
      </c>
      <c r="CU235">
        <f ca="1">SUM(OFFSET($B235,-($B235-1),MATCH(CU$6,$7:$7,)-1,1,1):OFFSET($B235,0,MATCH(CU$6,$7:$7,)-1,1,1))</f>
        <v>41577</v>
      </c>
      <c r="CV235">
        <f ca="1">SUM(OFFSET($B235,-($B235-1),MATCH(CV$6,$7:$7,)-1,1,1):OFFSET($B235,0,MATCH(CV$6,$7:$7,)-1,1,1))</f>
        <v>0</v>
      </c>
      <c r="CW235">
        <f ca="1">SUM(OFFSET($B235,-($B235-1),MATCH(CW$6,$7:$7,)-1,1,1):OFFSET($B235,0,MATCH(CW$6,$7:$7,)-1,1,1))</f>
        <v>9209</v>
      </c>
      <c r="CX235">
        <f ca="1">SUM(OFFSET($B235,-($B235-1),MATCH(CX$6,$7:$7,)-1,1,1):OFFSET($B235,0,MATCH(CX$6,$7:$7,)-1,1,1))</f>
        <v>171142</v>
      </c>
      <c r="CY235" s="154"/>
      <c r="CZ235" s="154"/>
      <c r="DA235" s="154"/>
      <c r="DB235" s="154"/>
    </row>
    <row r="236" spans="2:106">
      <c r="B236" s="38">
        <v>8</v>
      </c>
      <c r="C236" s="198">
        <v>45597</v>
      </c>
      <c r="D236" s="153">
        <f>'[4]Data Summary'!E111</f>
        <v>66823</v>
      </c>
      <c r="E236" s="154">
        <f>'[4]Data Summary'!I111</f>
        <v>456</v>
      </c>
      <c r="F236" s="154">
        <f>'[4]Data Summary'!M111</f>
        <v>80047</v>
      </c>
      <c r="G236" s="155">
        <f t="shared" si="320"/>
        <v>785472</v>
      </c>
      <c r="H236" s="155">
        <f t="shared" si="325"/>
        <v>5536</v>
      </c>
      <c r="I236" s="155">
        <f t="shared" si="325"/>
        <v>931078</v>
      </c>
      <c r="J236" s="155">
        <f ca="1">SUM(OFFSET($B236,-($B236-1),MATCH(J$6,$7:$7,)-1,1,1):OFFSET($B236,0,MATCH(J$6,$7:$7,)-1,1,1))</f>
        <v>3611</v>
      </c>
      <c r="K236" s="155">
        <f ca="1">SUM(OFFSET($B236,-($B236-1),MATCH(K$6,$7:$7,)-1,1,1):OFFSET($B236,0,MATCH(K$6,$7:$7,)-1,1,1))</f>
        <v>609633</v>
      </c>
      <c r="L236" s="155">
        <f ca="1">SUM(OFFSET($B236,-($B236-1),MATCH(L$6,$7:$7,)-1,1,1):OFFSET($B236,0,MATCH(L$6,$7:$7,)-1,1,1))</f>
        <v>6134891</v>
      </c>
      <c r="M236" s="31">
        <f>'[4]Data Summary'!C111</f>
        <v>421838</v>
      </c>
      <c r="N236" s="41">
        <f>'[4]Data Summary'!G111</f>
        <v>5940</v>
      </c>
      <c r="O236" s="41">
        <f>'[4]Data Summary'!K111</f>
        <v>503195</v>
      </c>
      <c r="P236">
        <f t="shared" si="326"/>
        <v>4609112</v>
      </c>
      <c r="Q236">
        <f t="shared" si="326"/>
        <v>66841</v>
      </c>
      <c r="R236">
        <f t="shared" si="326"/>
        <v>5671209</v>
      </c>
      <c r="S236">
        <f ca="1">SUM(OFFSET($B236,-($B236-1),MATCH(S$6,$7:$7,)-1,1,1):OFFSET($B236,0,MATCH(S$6,$7:$7,)-1,1,1))</f>
        <v>44814</v>
      </c>
      <c r="T236">
        <f ca="1">SUM(OFFSET($B236,-($B236-1),MATCH(T$6,$7:$7,)-1,1,1):OFFSET($B236,0,MATCH(T$6,$7:$7,)-1,1,1))</f>
        <v>3808903</v>
      </c>
      <c r="U236">
        <f ca="1">SUM(OFFSET($B236,-($B236-1),MATCH(U$6,$7:$7,)-1,1,1):OFFSET($B236,0,MATCH(U$6,$7:$7,)-1,1,1))</f>
        <v>37258202</v>
      </c>
      <c r="V236" s="31">
        <f>'[4]Tab K Summary'!B155</f>
        <v>1175</v>
      </c>
      <c r="W236" s="41">
        <f>'[4]Tab K Summary'!D155</f>
        <v>10824</v>
      </c>
      <c r="X236" s="41">
        <f>'[4]Tab K Summary'!$F155</f>
        <v>1526</v>
      </c>
      <c r="Y236" s="41">
        <f>'[4]Tab K Summary'!$H155</f>
        <v>18653</v>
      </c>
      <c r="Z236" s="41">
        <f>'[4]Tab K Summary'!$J155</f>
        <v>531</v>
      </c>
      <c r="AA236" s="41">
        <f>'[4]Tab K Summary'!$L155</f>
        <v>320</v>
      </c>
      <c r="AB236" s="41">
        <f>'[4]Tab K Summary'!$N155</f>
        <v>846</v>
      </c>
      <c r="AC236" s="41">
        <f>'[4]Tab K Summary'!$P155</f>
        <v>0</v>
      </c>
      <c r="AD236" s="41">
        <f>'[4]Tab K Summary'!$R155</f>
        <v>0</v>
      </c>
      <c r="AE236" s="41">
        <f>'[4]Tab K Summary'!$T155</f>
        <v>0</v>
      </c>
      <c r="AF236" s="41">
        <f t="shared" si="327"/>
        <v>1175</v>
      </c>
      <c r="AG236" s="41">
        <f>'[4]Tab K Summary'!$X155</f>
        <v>0</v>
      </c>
      <c r="AH236" s="41">
        <f>'[4]Tab K Summary'!$Z155</f>
        <v>0</v>
      </c>
      <c r="AI236" s="41">
        <f t="shared" si="328"/>
        <v>1526</v>
      </c>
      <c r="AJ236" s="41">
        <f t="shared" si="329"/>
        <v>846</v>
      </c>
      <c r="AK236" s="41">
        <f>'[4]Tab K Summary'!$AF155</f>
        <v>0</v>
      </c>
      <c r="AL236" s="41">
        <f>'[4]Tab K Summary'!$AH155</f>
        <v>0</v>
      </c>
      <c r="AM236" s="41">
        <f>'[4]Tab K Summary'!$AJ155</f>
        <v>0</v>
      </c>
      <c r="AN236" s="41">
        <f>'[4]Tab K Summary'!$AL155</f>
        <v>0</v>
      </c>
      <c r="AO236" s="41">
        <f>'[4]Tab K Summary'!$AN155</f>
        <v>0</v>
      </c>
      <c r="AP236" s="41">
        <f>'[4]Tab K Summary'!$AP155</f>
        <v>0</v>
      </c>
      <c r="AQ236" s="41">
        <f>'[4]Tab K Summary'!$AR155</f>
        <v>0</v>
      </c>
      <c r="AR236" s="2">
        <f t="shared" ref="AR236:BM236" si="332">SUM(V225:V236)</f>
        <v>14082</v>
      </c>
      <c r="AS236" s="2">
        <f t="shared" si="332"/>
        <v>123156</v>
      </c>
      <c r="AT236" s="2">
        <f t="shared" si="332"/>
        <v>14497</v>
      </c>
      <c r="AU236" s="2">
        <f t="shared" si="332"/>
        <v>219918</v>
      </c>
      <c r="AV236" s="2">
        <f t="shared" si="332"/>
        <v>5758</v>
      </c>
      <c r="AW236" s="2">
        <f t="shared" si="332"/>
        <v>3851</v>
      </c>
      <c r="AX236" s="2">
        <f t="shared" si="332"/>
        <v>8602</v>
      </c>
      <c r="AY236" s="2">
        <f t="shared" si="332"/>
        <v>0</v>
      </c>
      <c r="AZ236" s="2">
        <f t="shared" si="332"/>
        <v>0</v>
      </c>
      <c r="BA236" s="2">
        <f t="shared" si="332"/>
        <v>0</v>
      </c>
      <c r="BB236" s="2">
        <f t="shared" si="332"/>
        <v>14082</v>
      </c>
      <c r="BC236" s="2">
        <f t="shared" si="332"/>
        <v>0</v>
      </c>
      <c r="BD236" s="2">
        <f t="shared" si="332"/>
        <v>0</v>
      </c>
      <c r="BE236" s="2">
        <f t="shared" si="332"/>
        <v>14497</v>
      </c>
      <c r="BF236" s="2">
        <f t="shared" si="332"/>
        <v>8602</v>
      </c>
      <c r="BG236" s="2">
        <f t="shared" si="332"/>
        <v>0</v>
      </c>
      <c r="BH236" s="2">
        <f t="shared" si="332"/>
        <v>0</v>
      </c>
      <c r="BI236" s="2">
        <f t="shared" si="332"/>
        <v>0</v>
      </c>
      <c r="BJ236" s="2">
        <f t="shared" si="332"/>
        <v>0</v>
      </c>
      <c r="BK236" s="2">
        <f t="shared" si="332"/>
        <v>0</v>
      </c>
      <c r="BL236" s="2">
        <f t="shared" si="332"/>
        <v>0</v>
      </c>
      <c r="BM236" s="2">
        <f t="shared" si="332"/>
        <v>0</v>
      </c>
      <c r="BN236">
        <f ca="1">SUM(OFFSET($B236,-($B236-1),MATCH(BN$6,$7:$7,)-1,1,1):OFFSET($B236,0,MATCH(BN$6,$7:$7,)-1,1,1))</f>
        <v>71337</v>
      </c>
      <c r="BO236">
        <f ca="1">SUM(OFFSET($B236,-($B236-1),MATCH(BO$6,$7:$7,)-1,1,1):OFFSET($B236,0,MATCH(BO$6,$7:$7,)-1,1,1))</f>
        <v>6345</v>
      </c>
      <c r="BP236">
        <f ca="1">SUM(OFFSET($B236,-($B236-1),MATCH(BP$6,$7:$7,)-1,1,1):OFFSET($B236,0,MATCH(BP$6,$7:$7,)-1,1,1))</f>
        <v>153541</v>
      </c>
      <c r="BQ236">
        <f ca="1">SUM(OFFSET($B236,-($B236-1),MATCH(BQ$6,$7:$7,)-1,1,1):OFFSET($B236,0,MATCH(BQ$6,$7:$7,)-1,1,1))</f>
        <v>3163</v>
      </c>
      <c r="BR236">
        <f ca="1">SUM(OFFSET($B236,-($B236-1),MATCH(BR$6,$7:$7,)-1,1,1):OFFSET($B236,0,MATCH(BR$6,$7:$7,)-1,1,1))</f>
        <v>2210</v>
      </c>
      <c r="BS236">
        <f ca="1">SUM(OFFSET($B236,-($B236-1),MATCH(BS$6,$7:$7,)-1,1,1):OFFSET($B236,0,MATCH(BS$6,$7:$7,)-1,1,1))</f>
        <v>4469</v>
      </c>
      <c r="BT236">
        <f ca="1">SUM(OFFSET($B236,-($B236-1),MATCH(BT$6,$7:$7,)-1,1,1):OFFSET($B236,0,MATCH(BT$6,$7:$7,)-1,1,1))</f>
        <v>0</v>
      </c>
      <c r="BU236">
        <f ca="1">SUM(OFFSET($B236,-($B236-1),MATCH(BU$6,$7:$7,)-1,1,1):OFFSET($B236,0,MATCH(BU$6,$7:$7,)-1,1,1))</f>
        <v>0</v>
      </c>
      <c r="BV236">
        <f ca="1">SUM(OFFSET($B236,-($B236-1),MATCH(BV$6,$7:$7,)-1,1,1):OFFSET($B236,0,MATCH(BV$6,$7:$7,)-1,1,1))</f>
        <v>0</v>
      </c>
      <c r="BW236">
        <f ca="1">SUM(OFFSET($B236,-($B236-1),MATCH(BW$6,$7:$7,)-1,1,1):OFFSET($B236,0,MATCH(BW$6,$7:$7,)-1,1,1))</f>
        <v>8845</v>
      </c>
      <c r="BX236">
        <f ca="1">SUM(OFFSET($B236,-($B236-1),MATCH(BX$6,$7:$7,)-1,1,1):OFFSET($B236,0,MATCH(BX$6,$7:$7,)-1,1,1))</f>
        <v>0</v>
      </c>
      <c r="BY236">
        <f ca="1">SUM(OFFSET($B236,-($B236-1),MATCH(BY$6,$7:$7,)-1,1,1):OFFSET($B236,0,MATCH(BY$6,$7:$7,)-1,1,1))</f>
        <v>0</v>
      </c>
      <c r="BZ236">
        <f ca="1">SUM(OFFSET($B236,-($B236-1),MATCH(BZ$6,$7:$7,)-1,1,1):OFFSET($B236,0,MATCH(BZ$6,$7:$7,)-1,1,1))</f>
        <v>6345</v>
      </c>
      <c r="CA236">
        <f ca="1">SUM(OFFSET($B236,-($B236-1),MATCH(CA$6,$7:$7,)-1,1,1):OFFSET($B236,0,MATCH(CA$6,$7:$7,)-1,1,1))</f>
        <v>4469</v>
      </c>
      <c r="CB236">
        <f ca="1">SUM(OFFSET($B236,-($B236-1),MATCH(CB$6,$7:$7,)-1,1,1):OFFSET($B236,0,MATCH(CB$6,$7:$7,)-1,1,1))</f>
        <v>0</v>
      </c>
      <c r="CC236">
        <f ca="1">SUM(OFFSET($B236,-($B236-1),MATCH(CC$6,$7:$7,)-1,1,1):OFFSET($B236,0,MATCH(CC$6,$7:$7,)-1,1,1))</f>
        <v>0</v>
      </c>
      <c r="CD236">
        <f ca="1">SUM(OFFSET($B236,-($B236-1),MATCH(CD$6,$7:$7,)-1,1,1):OFFSET($B236,0,MATCH(CD$6,$7:$7,)-1,1,1))</f>
        <v>0</v>
      </c>
      <c r="CE236">
        <f ca="1">SUM(OFFSET($B236,-($B236-1),MATCH(CE$6,$7:$7,)-1,1,1):OFFSET($B236,0,MATCH(CE$6,$7:$7,)-1,1,1))</f>
        <v>0</v>
      </c>
      <c r="CF236">
        <f ca="1">SUM(OFFSET($B236,-($B236-1),MATCH(CF$6,$7:$7,)-1,1,1):OFFSET($B236,0,MATCH(CF$6,$7:$7,)-1,1,1))</f>
        <v>0</v>
      </c>
      <c r="CG236">
        <f ca="1">SUM(OFFSET($B236,-($B236-1),MATCH(CG$6,$7:$7,)-1,1,1):OFFSET($B236,0,MATCH(CG$6,$7:$7,)-1,1,1))</f>
        <v>0</v>
      </c>
      <c r="CH236">
        <f ca="1">SUM(OFFSET($B236,-($B236-1),MATCH(CH$6,$7:$7,)-1,1,1):OFFSET($B236,0,MATCH(CH$6,$7:$7,)-1,1,1))</f>
        <v>0</v>
      </c>
      <c r="CI236">
        <f ca="1">SUM(OFFSET($B236,-($B236-1),MATCH(CI$6,$7:$7,)-1,1,1):OFFSET($B236,0,MATCH(CI$6,$7:$7,)-1,1,1))</f>
        <v>116777</v>
      </c>
      <c r="CJ236" s="213">
        <f>'[4]Tab L Summary'!$B155</f>
        <v>2537</v>
      </c>
      <c r="CK236" s="213">
        <f>'[4]Tab L Summary'!$D155</f>
        <v>3384</v>
      </c>
      <c r="CL236" s="213">
        <f>'[4]Tab L Summary'!$F155</f>
        <v>7505</v>
      </c>
      <c r="CM236" s="213">
        <f>'[4]Tab L Summary'!$H155</f>
        <v>0</v>
      </c>
      <c r="CN236" s="213">
        <f>'[4]Tab L Summary'!$J155</f>
        <v>1534</v>
      </c>
      <c r="CO236" s="134">
        <f t="shared" si="331"/>
        <v>24184</v>
      </c>
      <c r="CP236" s="2">
        <f t="shared" si="331"/>
        <v>34120</v>
      </c>
      <c r="CQ236" s="2">
        <f t="shared" si="331"/>
        <v>89759</v>
      </c>
      <c r="CR236" s="2">
        <f t="shared" si="331"/>
        <v>0</v>
      </c>
      <c r="CS236" s="2">
        <f t="shared" si="331"/>
        <v>18111</v>
      </c>
      <c r="CT236">
        <f ca="1">SUM(OFFSET($B236,-($B236-1),MATCH(CT$6,$7:$7,)-1,1,1):OFFSET($B236,0,MATCH(CT$6,$7:$7,)-1,1,1))</f>
        <v>17340</v>
      </c>
      <c r="CU236">
        <f ca="1">SUM(OFFSET($B236,-($B236-1),MATCH(CU$6,$7:$7,)-1,1,1):OFFSET($B236,0,MATCH(CU$6,$7:$7,)-1,1,1))</f>
        <v>49082</v>
      </c>
      <c r="CV236">
        <f ca="1">SUM(OFFSET($B236,-($B236-1),MATCH(CV$6,$7:$7,)-1,1,1):OFFSET($B236,0,MATCH(CV$6,$7:$7,)-1,1,1))</f>
        <v>0</v>
      </c>
      <c r="CW236">
        <f ca="1">SUM(OFFSET($B236,-($B236-1),MATCH(CW$6,$7:$7,)-1,1,1):OFFSET($B236,0,MATCH(CW$6,$7:$7,)-1,1,1))</f>
        <v>10743</v>
      </c>
      <c r="CX236">
        <f ca="1">SUM(OFFSET($B236,-($B236-1),MATCH(CX$6,$7:$7,)-1,1,1):OFFSET($B236,0,MATCH(CX$6,$7:$7,)-1,1,1))</f>
        <v>195326</v>
      </c>
      <c r="CY236" s="154"/>
      <c r="CZ236" s="154"/>
      <c r="DA236" s="154"/>
      <c r="DB236" s="154"/>
    </row>
    <row r="237" spans="2:106">
      <c r="B237" s="38">
        <v>9</v>
      </c>
      <c r="C237" s="198">
        <v>45627</v>
      </c>
      <c r="D237" s="153">
        <f>'[4]Data Summary'!E112</f>
        <v>77691</v>
      </c>
      <c r="E237" s="154">
        <f>'[4]Data Summary'!I112</f>
        <v>506</v>
      </c>
      <c r="F237" s="154">
        <f>'[4]Data Summary'!M112</f>
        <v>89563</v>
      </c>
      <c r="G237" s="155">
        <f t="shared" si="320"/>
        <v>792775</v>
      </c>
      <c r="H237" s="155">
        <f t="shared" si="325"/>
        <v>5552</v>
      </c>
      <c r="I237" s="155">
        <f t="shared" si="325"/>
        <v>939096</v>
      </c>
      <c r="J237" s="155">
        <f ca="1">SUM(OFFSET($B237,-($B237-1),MATCH(J$6,$7:$7,)-1,1,1):OFFSET($B237,0,MATCH(J$6,$7:$7,)-1,1,1))</f>
        <v>4117</v>
      </c>
      <c r="K237" s="155">
        <f ca="1">SUM(OFFSET($B237,-($B237-1),MATCH(K$6,$7:$7,)-1,1,1):OFFSET($B237,0,MATCH(K$6,$7:$7,)-1,1,1))</f>
        <v>699196</v>
      </c>
      <c r="L237" s="155">
        <f ca="1">SUM(OFFSET($B237,-($B237-1),MATCH(L$6,$7:$7,)-1,1,1):OFFSET($B237,0,MATCH(L$6,$7:$7,)-1,1,1))</f>
        <v>6927666</v>
      </c>
      <c r="M237" s="31">
        <f>'[4]Data Summary'!C112</f>
        <v>387117</v>
      </c>
      <c r="N237" s="41">
        <f>'[4]Data Summary'!G112</f>
        <v>5692</v>
      </c>
      <c r="O237" s="41">
        <f>'[4]Data Summary'!K112</f>
        <v>461510</v>
      </c>
      <c r="P237">
        <f t="shared" ref="P237:R238" si="333">SUM(M226:M237)</f>
        <v>4605359</v>
      </c>
      <c r="Q237">
        <f t="shared" si="333"/>
        <v>67134</v>
      </c>
      <c r="R237">
        <f t="shared" si="333"/>
        <v>5669551</v>
      </c>
      <c r="S237">
        <f ca="1">SUM(OFFSET($B237,-($B237-1),MATCH(S$6,$7:$7,)-1,1,1):OFFSET($B237,0,MATCH(S$6,$7:$7,)-1,1,1))</f>
        <v>50506</v>
      </c>
      <c r="T237">
        <f ca="1">SUM(OFFSET($B237,-($B237-1),MATCH(T$6,$7:$7,)-1,1,1):OFFSET($B237,0,MATCH(T$6,$7:$7,)-1,1,1))</f>
        <v>4270413</v>
      </c>
      <c r="U237">
        <f ca="1">SUM(OFFSET($B237,-($B237-1),MATCH(U$6,$7:$7,)-1,1,1):OFFSET($B237,0,MATCH(U$6,$7:$7,)-1,1,1))</f>
        <v>41863561</v>
      </c>
      <c r="V237" s="31">
        <f>'[4]Tab K Summary'!B156</f>
        <v>1628</v>
      </c>
      <c r="W237" s="41">
        <f>'[4]Tab K Summary'!D156</f>
        <v>18785</v>
      </c>
      <c r="X237" s="41">
        <f>'[4]Tab K Summary'!$F156</f>
        <v>2630</v>
      </c>
      <c r="Y237" s="41">
        <f>'[4]Tab K Summary'!$H156</f>
        <v>14773</v>
      </c>
      <c r="Z237" s="41">
        <f>'[4]Tab K Summary'!$J156</f>
        <v>870</v>
      </c>
      <c r="AA237" s="41">
        <f>'[4]Tab K Summary'!$L156</f>
        <v>601</v>
      </c>
      <c r="AB237" s="41">
        <f>'[4]Tab K Summary'!$N156</f>
        <v>955</v>
      </c>
      <c r="AC237" s="41">
        <f>'[4]Tab K Summary'!$P156</f>
        <v>0</v>
      </c>
      <c r="AD237" s="41">
        <f>'[4]Tab K Summary'!$R156</f>
        <v>0</v>
      </c>
      <c r="AE237" s="41">
        <f>'[4]Tab K Summary'!$T156</f>
        <v>0</v>
      </c>
      <c r="AF237" s="41">
        <f t="shared" si="327"/>
        <v>1628</v>
      </c>
      <c r="AG237" s="41">
        <f>'[4]Tab K Summary'!$X156</f>
        <v>0</v>
      </c>
      <c r="AH237" s="41">
        <f>'[4]Tab K Summary'!$Z156</f>
        <v>0</v>
      </c>
      <c r="AI237" s="41">
        <f t="shared" si="328"/>
        <v>2630</v>
      </c>
      <c r="AJ237" s="41">
        <f t="shared" si="329"/>
        <v>955</v>
      </c>
      <c r="AK237" s="41">
        <f>'[4]Tab K Summary'!$AF156</f>
        <v>0</v>
      </c>
      <c r="AL237" s="41">
        <f>'[4]Tab K Summary'!$AH156</f>
        <v>0</v>
      </c>
      <c r="AM237" s="41">
        <f>'[4]Tab K Summary'!$AJ156</f>
        <v>0</v>
      </c>
      <c r="AN237" s="41">
        <f>'[4]Tab K Summary'!$AL156</f>
        <v>0</v>
      </c>
      <c r="AO237" s="41">
        <f>'[4]Tab K Summary'!$AN156</f>
        <v>0</v>
      </c>
      <c r="AP237" s="41">
        <f>'[4]Tab K Summary'!$AP156</f>
        <v>0</v>
      </c>
      <c r="AQ237" s="41">
        <f>'[4]Tab K Summary'!$AR156</f>
        <v>0</v>
      </c>
      <c r="AR237" s="2">
        <f t="shared" ref="AR237:BA238" si="334">SUM(V226:V237)</f>
        <v>14094</v>
      </c>
      <c r="AS237" s="2">
        <f t="shared" si="334"/>
        <v>125536</v>
      </c>
      <c r="AT237" s="2">
        <f t="shared" si="334"/>
        <v>14886</v>
      </c>
      <c r="AU237" s="2">
        <f t="shared" si="334"/>
        <v>221601</v>
      </c>
      <c r="AV237" s="2">
        <f t="shared" si="334"/>
        <v>5792</v>
      </c>
      <c r="AW237" s="2">
        <f t="shared" si="334"/>
        <v>3831</v>
      </c>
      <c r="AX237" s="2">
        <f t="shared" si="334"/>
        <v>8628</v>
      </c>
      <c r="AY237" s="2">
        <f t="shared" si="334"/>
        <v>0</v>
      </c>
      <c r="AZ237" s="2">
        <f t="shared" si="334"/>
        <v>0</v>
      </c>
      <c r="BA237" s="2">
        <f t="shared" si="334"/>
        <v>0</v>
      </c>
      <c r="BB237" s="2">
        <f t="shared" ref="BB237:BK238" si="335">SUM(AF226:AF237)</f>
        <v>14094</v>
      </c>
      <c r="BC237" s="2">
        <f t="shared" si="335"/>
        <v>0</v>
      </c>
      <c r="BD237" s="2">
        <f t="shared" si="335"/>
        <v>0</v>
      </c>
      <c r="BE237" s="2">
        <f t="shared" si="335"/>
        <v>14886</v>
      </c>
      <c r="BF237" s="2">
        <f t="shared" si="335"/>
        <v>8628</v>
      </c>
      <c r="BG237" s="2">
        <f t="shared" si="335"/>
        <v>0</v>
      </c>
      <c r="BH237" s="2">
        <f t="shared" si="335"/>
        <v>0</v>
      </c>
      <c r="BI237" s="2">
        <f t="shared" si="335"/>
        <v>0</v>
      </c>
      <c r="BJ237" s="2">
        <f t="shared" si="335"/>
        <v>0</v>
      </c>
      <c r="BK237" s="2">
        <f t="shared" si="335"/>
        <v>0</v>
      </c>
      <c r="BL237" s="2">
        <f t="shared" ref="BL237:BM239" si="336">SUM(AP226:AP237)</f>
        <v>0</v>
      </c>
      <c r="BM237" s="2">
        <f t="shared" si="336"/>
        <v>0</v>
      </c>
      <c r="BN237">
        <f ca="1">SUM(OFFSET($B237,-($B237-1),MATCH(BN$6,$7:$7,)-1,1,1):OFFSET($B237,0,MATCH(BN$6,$7:$7,)-1,1,1))</f>
        <v>90122</v>
      </c>
      <c r="BO237">
        <f ca="1">SUM(OFFSET($B237,-($B237-1),MATCH(BO$6,$7:$7,)-1,1,1):OFFSET($B237,0,MATCH(BO$6,$7:$7,)-1,1,1))</f>
        <v>8975</v>
      </c>
      <c r="BP237">
        <f ca="1">SUM(OFFSET($B237,-($B237-1),MATCH(BP$6,$7:$7,)-1,1,1):OFFSET($B237,0,MATCH(BP$6,$7:$7,)-1,1,1))</f>
        <v>168314</v>
      </c>
      <c r="BQ237">
        <f ca="1">SUM(OFFSET($B237,-($B237-1),MATCH(BQ$6,$7:$7,)-1,1,1):OFFSET($B237,0,MATCH(BQ$6,$7:$7,)-1,1,1))</f>
        <v>4033</v>
      </c>
      <c r="BR237">
        <f ca="1">SUM(OFFSET($B237,-($B237-1),MATCH(BR$6,$7:$7,)-1,1,1):OFFSET($B237,0,MATCH(BR$6,$7:$7,)-1,1,1))</f>
        <v>2811</v>
      </c>
      <c r="BS237">
        <f ca="1">SUM(OFFSET($B237,-($B237-1),MATCH(BS$6,$7:$7,)-1,1,1):OFFSET($B237,0,MATCH(BS$6,$7:$7,)-1,1,1))</f>
        <v>5424</v>
      </c>
      <c r="BT237">
        <f ca="1">SUM(OFFSET($B237,-($B237-1),MATCH(BT$6,$7:$7,)-1,1,1):OFFSET($B237,0,MATCH(BT$6,$7:$7,)-1,1,1))</f>
        <v>0</v>
      </c>
      <c r="BU237">
        <f ca="1">SUM(OFFSET($B237,-($B237-1),MATCH(BU$6,$7:$7,)-1,1,1):OFFSET($B237,0,MATCH(BU$6,$7:$7,)-1,1,1))</f>
        <v>0</v>
      </c>
      <c r="BV237">
        <f ca="1">SUM(OFFSET($B237,-($B237-1),MATCH(BV$6,$7:$7,)-1,1,1):OFFSET($B237,0,MATCH(BV$6,$7:$7,)-1,1,1))</f>
        <v>0</v>
      </c>
      <c r="BW237">
        <f ca="1">SUM(OFFSET($B237,-($B237-1),MATCH(BW$6,$7:$7,)-1,1,1):OFFSET($B237,0,MATCH(BW$6,$7:$7,)-1,1,1))</f>
        <v>10473</v>
      </c>
      <c r="BX237">
        <f ca="1">SUM(OFFSET($B237,-($B237-1),MATCH(BX$6,$7:$7,)-1,1,1):OFFSET($B237,0,MATCH(BX$6,$7:$7,)-1,1,1))</f>
        <v>0</v>
      </c>
      <c r="BY237">
        <f ca="1">SUM(OFFSET($B237,-($B237-1),MATCH(BY$6,$7:$7,)-1,1,1):OFFSET($B237,0,MATCH(BY$6,$7:$7,)-1,1,1))</f>
        <v>0</v>
      </c>
      <c r="BZ237">
        <f ca="1">SUM(OFFSET($B237,-($B237-1),MATCH(BZ$6,$7:$7,)-1,1,1):OFFSET($B237,0,MATCH(BZ$6,$7:$7,)-1,1,1))</f>
        <v>8975</v>
      </c>
      <c r="CA237">
        <f ca="1">SUM(OFFSET($B237,-($B237-1),MATCH(CA$6,$7:$7,)-1,1,1):OFFSET($B237,0,MATCH(CA$6,$7:$7,)-1,1,1))</f>
        <v>5424</v>
      </c>
      <c r="CB237">
        <f ca="1">SUM(OFFSET($B237,-($B237-1),MATCH(CB$6,$7:$7,)-1,1,1):OFFSET($B237,0,MATCH(CB$6,$7:$7,)-1,1,1))</f>
        <v>0</v>
      </c>
      <c r="CC237">
        <f ca="1">SUM(OFFSET($B237,-($B237-1),MATCH(CC$6,$7:$7,)-1,1,1):OFFSET($B237,0,MATCH(CC$6,$7:$7,)-1,1,1))</f>
        <v>0</v>
      </c>
      <c r="CD237">
        <f ca="1">SUM(OFFSET($B237,-($B237-1),MATCH(CD$6,$7:$7,)-1,1,1):OFFSET($B237,0,MATCH(CD$6,$7:$7,)-1,1,1))</f>
        <v>0</v>
      </c>
      <c r="CE237">
        <f ca="1">SUM(OFFSET($B237,-($B237-1),MATCH(CE$6,$7:$7,)-1,1,1):OFFSET($B237,0,MATCH(CE$6,$7:$7,)-1,1,1))</f>
        <v>0</v>
      </c>
      <c r="CF237">
        <f ca="1">SUM(OFFSET($B237,-($B237-1),MATCH(CF$6,$7:$7,)-1,1,1):OFFSET($B237,0,MATCH(CF$6,$7:$7,)-1,1,1))</f>
        <v>0</v>
      </c>
      <c r="CG237">
        <f ca="1">SUM(OFFSET($B237,-($B237-1),MATCH(CG$6,$7:$7,)-1,1,1):OFFSET($B237,0,MATCH(CG$6,$7:$7,)-1,1,1))</f>
        <v>0</v>
      </c>
      <c r="CH237">
        <f ca="1">SUM(OFFSET($B237,-($B237-1),MATCH(CH$6,$7:$7,)-1,1,1):OFFSET($B237,0,MATCH(CH$6,$7:$7,)-1,1,1))</f>
        <v>0</v>
      </c>
      <c r="CI237">
        <f ca="1">SUM(OFFSET($B237,-($B237-1),MATCH(CI$6,$7:$7,)-1,1,1):OFFSET($B237,0,MATCH(CI$6,$7:$7,)-1,1,1))</f>
        <v>130871</v>
      </c>
      <c r="CJ237" s="213">
        <f>'[4]Tab L Summary'!$B156</f>
        <v>1246</v>
      </c>
      <c r="CK237" s="213">
        <f>'[4]Tab L Summary'!$D156</f>
        <v>4859</v>
      </c>
      <c r="CL237" s="213">
        <f>'[4]Tab L Summary'!$F156</f>
        <v>17374</v>
      </c>
      <c r="CM237" s="213">
        <f>'[4]Tab L Summary'!$H156</f>
        <v>0</v>
      </c>
      <c r="CN237" s="213">
        <f>'[4]Tab L Summary'!$J156</f>
        <v>1711</v>
      </c>
      <c r="CO237" s="134">
        <f t="shared" ref="CO237:CS238" si="337">SUM(CJ226:CJ237)</f>
        <v>23645</v>
      </c>
      <c r="CP237" s="2">
        <f t="shared" si="337"/>
        <v>35029</v>
      </c>
      <c r="CQ237" s="2">
        <f t="shared" si="337"/>
        <v>92450</v>
      </c>
      <c r="CR237" s="2">
        <f t="shared" si="337"/>
        <v>0</v>
      </c>
      <c r="CS237" s="2">
        <f t="shared" si="337"/>
        <v>17949</v>
      </c>
      <c r="CT237">
        <f ca="1">SUM(OFFSET($B237,-($B237-1),MATCH(CT$6,$7:$7,)-1,1,1):OFFSET($B237,0,MATCH(CT$6,$7:$7,)-1,1,1))</f>
        <v>22199</v>
      </c>
      <c r="CU237">
        <f ca="1">SUM(OFFSET($B237,-($B237-1),MATCH(CU$6,$7:$7,)-1,1,1):OFFSET($B237,0,MATCH(CU$6,$7:$7,)-1,1,1))</f>
        <v>66456</v>
      </c>
      <c r="CV237">
        <f ca="1">SUM(OFFSET($B237,-($B237-1),MATCH(CV$6,$7:$7,)-1,1,1):OFFSET($B237,0,MATCH(CV$6,$7:$7,)-1,1,1))</f>
        <v>0</v>
      </c>
      <c r="CW237">
        <f ca="1">SUM(OFFSET($B237,-($B237-1),MATCH(CW$6,$7:$7,)-1,1,1):OFFSET($B237,0,MATCH(CW$6,$7:$7,)-1,1,1))</f>
        <v>12454</v>
      </c>
      <c r="CX237">
        <f ca="1">SUM(OFFSET($B237,-($B237-1),MATCH(CX$6,$7:$7,)-1,1,1):OFFSET($B237,0,MATCH(CX$6,$7:$7,)-1,1,1))</f>
        <v>218971</v>
      </c>
      <c r="CY237" s="154"/>
      <c r="CZ237" s="154"/>
      <c r="DA237" s="154"/>
      <c r="DB237" s="154"/>
    </row>
    <row r="238" spans="2:106">
      <c r="B238" s="38">
        <v>10</v>
      </c>
      <c r="C238" s="198">
        <v>45658</v>
      </c>
      <c r="D238" s="153">
        <f>'[4]Data Summary'!E113</f>
        <v>82009</v>
      </c>
      <c r="E238" s="154">
        <f>'[4]Data Summary'!I113</f>
        <v>518</v>
      </c>
      <c r="F238" s="154">
        <f>'[4]Data Summary'!M113</f>
        <v>92304</v>
      </c>
      <c r="G238" s="155">
        <f t="shared" si="320"/>
        <v>800404</v>
      </c>
      <c r="H238" s="155">
        <f t="shared" si="325"/>
        <v>5568</v>
      </c>
      <c r="I238" s="155">
        <f t="shared" si="325"/>
        <v>945162</v>
      </c>
      <c r="J238" s="155">
        <f ca="1">SUM(OFFSET($B238,-($B238-1),MATCH(J$6,$7:$7,)-1,1,1):OFFSET($B238,0,MATCH(J$6,$7:$7,)-1,1,1))</f>
        <v>4635</v>
      </c>
      <c r="K238" s="155">
        <f ca="1">SUM(OFFSET($B238,-($B238-1),MATCH(K$6,$7:$7,)-1,1,1):OFFSET($B238,0,MATCH(K$6,$7:$7,)-1,1,1))</f>
        <v>791500</v>
      </c>
      <c r="L238" s="155">
        <f ca="1">SUM(OFFSET($B238,-($B238-1),MATCH(L$6,$7:$7,)-1,1,1):OFFSET($B238,0,MATCH(L$6,$7:$7,)-1,1,1))</f>
        <v>7728070</v>
      </c>
      <c r="M238" s="31">
        <f>'[4]Data Summary'!C113</f>
        <v>338860</v>
      </c>
      <c r="N238" s="41">
        <f>'[4]Data Summary'!G113</f>
        <v>5123</v>
      </c>
      <c r="O238" s="41">
        <f>'[4]Data Summary'!K113</f>
        <v>416718</v>
      </c>
      <c r="P238">
        <f t="shared" si="333"/>
        <v>4598356</v>
      </c>
      <c r="Q238">
        <f t="shared" si="333"/>
        <v>67072</v>
      </c>
      <c r="R238">
        <f t="shared" si="333"/>
        <v>5654682</v>
      </c>
      <c r="S238">
        <f ca="1">SUM(OFFSET($B238,-($B238-1),MATCH(S$6,$7:$7,)-1,1,1):OFFSET($B238,0,MATCH(S$6,$7:$7,)-1,1,1))</f>
        <v>55629</v>
      </c>
      <c r="T238">
        <f ca="1">SUM(OFFSET($B238,-($B238-1),MATCH(T$6,$7:$7,)-1,1,1):OFFSET($B238,0,MATCH(T$6,$7:$7,)-1,1,1))</f>
        <v>4687131</v>
      </c>
      <c r="U238">
        <f ca="1">SUM(OFFSET($B238,-($B238-1),MATCH(U$6,$7:$7,)-1,1,1):OFFSET($B238,0,MATCH(U$6,$7:$7,)-1,1,1))</f>
        <v>46461917</v>
      </c>
      <c r="V238" s="31">
        <f>'[4]Tab K Summary'!B157</f>
        <v>949</v>
      </c>
      <c r="W238" s="41">
        <f>'[4]Tab K Summary'!D157</f>
        <v>12412</v>
      </c>
      <c r="X238" s="41">
        <f>'[4]Tab K Summary'!$F157</f>
        <v>2333</v>
      </c>
      <c r="Y238" s="41">
        <f>'[4]Tab K Summary'!$H157</f>
        <v>23296</v>
      </c>
      <c r="Z238" s="41">
        <f>'[4]Tab K Summary'!$J157</f>
        <v>397</v>
      </c>
      <c r="AA238" s="41">
        <f>'[4]Tab K Summary'!$L157</f>
        <v>286</v>
      </c>
      <c r="AB238" s="41">
        <f>'[4]Tab K Summary'!$N157</f>
        <v>921</v>
      </c>
      <c r="AC238" s="41">
        <f>'[4]Tab K Summary'!$P157</f>
        <v>0</v>
      </c>
      <c r="AD238" s="41">
        <f>'[4]Tab K Summary'!$R157</f>
        <v>0</v>
      </c>
      <c r="AE238" s="41">
        <f>'[4]Tab K Summary'!$T157</f>
        <v>0</v>
      </c>
      <c r="AF238" s="41">
        <f t="shared" si="327"/>
        <v>949</v>
      </c>
      <c r="AG238" s="41">
        <f>'[4]Tab K Summary'!$X157</f>
        <v>0</v>
      </c>
      <c r="AH238" s="41">
        <f>'[4]Tab K Summary'!$Z157</f>
        <v>0</v>
      </c>
      <c r="AI238" s="41">
        <f t="shared" si="328"/>
        <v>2333</v>
      </c>
      <c r="AJ238" s="41">
        <f t="shared" si="329"/>
        <v>921</v>
      </c>
      <c r="AK238" s="41">
        <f>'[4]Tab K Summary'!$AF157</f>
        <v>0</v>
      </c>
      <c r="AL238" s="41">
        <f>'[4]Tab K Summary'!$AH157</f>
        <v>0</v>
      </c>
      <c r="AM238" s="41">
        <f>'[4]Tab K Summary'!$AJ157</f>
        <v>0</v>
      </c>
      <c r="AN238" s="41">
        <f>'[4]Tab K Summary'!$AL157</f>
        <v>0</v>
      </c>
      <c r="AO238" s="41">
        <f>'[4]Tab K Summary'!$AN157</f>
        <v>0</v>
      </c>
      <c r="AP238" s="41">
        <f>'[4]Tab K Summary'!$AP157</f>
        <v>0</v>
      </c>
      <c r="AQ238" s="41">
        <f>'[4]Tab K Summary'!$AR157</f>
        <v>0</v>
      </c>
      <c r="AR238" s="2">
        <f t="shared" si="334"/>
        <v>14155</v>
      </c>
      <c r="AS238" s="2">
        <f t="shared" si="334"/>
        <v>127282</v>
      </c>
      <c r="AT238" s="2">
        <f t="shared" si="334"/>
        <v>15241</v>
      </c>
      <c r="AU238" s="2">
        <f t="shared" si="334"/>
        <v>222831</v>
      </c>
      <c r="AV238" s="2">
        <f t="shared" si="334"/>
        <v>5621</v>
      </c>
      <c r="AW238" s="2">
        <f t="shared" si="334"/>
        <v>3786</v>
      </c>
      <c r="AX238" s="2">
        <f t="shared" si="334"/>
        <v>8479</v>
      </c>
      <c r="AY238" s="2">
        <f t="shared" si="334"/>
        <v>0</v>
      </c>
      <c r="AZ238" s="2">
        <f t="shared" si="334"/>
        <v>0</v>
      </c>
      <c r="BA238" s="2">
        <f t="shared" si="334"/>
        <v>0</v>
      </c>
      <c r="BB238" s="2">
        <f t="shared" si="335"/>
        <v>14155</v>
      </c>
      <c r="BC238" s="2">
        <f t="shared" si="335"/>
        <v>0</v>
      </c>
      <c r="BD238" s="2">
        <f t="shared" si="335"/>
        <v>0</v>
      </c>
      <c r="BE238" s="2">
        <f t="shared" si="335"/>
        <v>15241</v>
      </c>
      <c r="BF238" s="2">
        <f t="shared" si="335"/>
        <v>8479</v>
      </c>
      <c r="BG238" s="2">
        <f t="shared" si="335"/>
        <v>0</v>
      </c>
      <c r="BH238" s="2">
        <f t="shared" si="335"/>
        <v>0</v>
      </c>
      <c r="BI238" s="2">
        <f t="shared" si="335"/>
        <v>0</v>
      </c>
      <c r="BJ238" s="2">
        <f t="shared" si="335"/>
        <v>0</v>
      </c>
      <c r="BK238" s="2">
        <f t="shared" si="335"/>
        <v>0</v>
      </c>
      <c r="BL238" s="2">
        <f t="shared" si="336"/>
        <v>0</v>
      </c>
      <c r="BM238" s="2">
        <f t="shared" si="336"/>
        <v>0</v>
      </c>
      <c r="BN238">
        <f ca="1">SUM(OFFSET($B238,-($B238-1),MATCH(BN$6,$7:$7,)-1,1,1):OFFSET($B238,0,MATCH(BN$6,$7:$7,)-1,1,1))</f>
        <v>102534</v>
      </c>
      <c r="BO238">
        <f ca="1">SUM(OFFSET($B238,-($B238-1),MATCH(BO$6,$7:$7,)-1,1,1):OFFSET($B238,0,MATCH(BO$6,$7:$7,)-1,1,1))</f>
        <v>11308</v>
      </c>
      <c r="BP238">
        <f ca="1">SUM(OFFSET($B238,-($B238-1),MATCH(BP$6,$7:$7,)-1,1,1):OFFSET($B238,0,MATCH(BP$6,$7:$7,)-1,1,1))</f>
        <v>191610</v>
      </c>
      <c r="BQ238">
        <f ca="1">SUM(OFFSET($B238,-($B238-1),MATCH(BQ$6,$7:$7,)-1,1,1):OFFSET($B238,0,MATCH(BQ$6,$7:$7,)-1,1,1))</f>
        <v>4430</v>
      </c>
      <c r="BR238">
        <f ca="1">SUM(OFFSET($B238,-($B238-1),MATCH(BR$6,$7:$7,)-1,1,1):OFFSET($B238,0,MATCH(BR$6,$7:$7,)-1,1,1))</f>
        <v>3097</v>
      </c>
      <c r="BS238">
        <f ca="1">SUM(OFFSET($B238,-($B238-1),MATCH(BS$6,$7:$7,)-1,1,1):OFFSET($B238,0,MATCH(BS$6,$7:$7,)-1,1,1))</f>
        <v>6345</v>
      </c>
      <c r="BT238">
        <f ca="1">SUM(OFFSET($B238,-($B238-1),MATCH(BT$6,$7:$7,)-1,1,1):OFFSET($B238,0,MATCH(BT$6,$7:$7,)-1,1,1))</f>
        <v>0</v>
      </c>
      <c r="BU238">
        <f ca="1">SUM(OFFSET($B238,-($B238-1),MATCH(BU$6,$7:$7,)-1,1,1):OFFSET($B238,0,MATCH(BU$6,$7:$7,)-1,1,1))</f>
        <v>0</v>
      </c>
      <c r="BV238">
        <f ca="1">SUM(OFFSET($B238,-($B238-1),MATCH(BV$6,$7:$7,)-1,1,1):OFFSET($B238,0,MATCH(BV$6,$7:$7,)-1,1,1))</f>
        <v>0</v>
      </c>
      <c r="BW238">
        <f ca="1">SUM(OFFSET($B238,-($B238-1),MATCH(BW$6,$7:$7,)-1,1,1):OFFSET($B238,0,MATCH(BW$6,$7:$7,)-1,1,1))</f>
        <v>11422</v>
      </c>
      <c r="BX238">
        <f ca="1">SUM(OFFSET($B238,-($B238-1),MATCH(BX$6,$7:$7,)-1,1,1):OFFSET($B238,0,MATCH(BX$6,$7:$7,)-1,1,1))</f>
        <v>0</v>
      </c>
      <c r="BY238">
        <f ca="1">SUM(OFFSET($B238,-($B238-1),MATCH(BY$6,$7:$7,)-1,1,1):OFFSET($B238,0,MATCH(BY$6,$7:$7,)-1,1,1))</f>
        <v>0</v>
      </c>
      <c r="BZ238">
        <f ca="1">SUM(OFFSET($B238,-($B238-1),MATCH(BZ$6,$7:$7,)-1,1,1):OFFSET($B238,0,MATCH(BZ$6,$7:$7,)-1,1,1))</f>
        <v>11308</v>
      </c>
      <c r="CA238">
        <f ca="1">SUM(OFFSET($B238,-($B238-1),MATCH(CA$6,$7:$7,)-1,1,1):OFFSET($B238,0,MATCH(CA$6,$7:$7,)-1,1,1))</f>
        <v>6345</v>
      </c>
      <c r="CB238">
        <f ca="1">SUM(OFFSET($B238,-($B238-1),MATCH(CB$6,$7:$7,)-1,1,1):OFFSET($B238,0,MATCH(CB$6,$7:$7,)-1,1,1))</f>
        <v>0</v>
      </c>
      <c r="CC238">
        <f ca="1">SUM(OFFSET($B238,-($B238-1),MATCH(CC$6,$7:$7,)-1,1,1):OFFSET($B238,0,MATCH(CC$6,$7:$7,)-1,1,1))</f>
        <v>0</v>
      </c>
      <c r="CD238">
        <f ca="1">SUM(OFFSET($B238,-($B238-1),MATCH(CD$6,$7:$7,)-1,1,1):OFFSET($B238,0,MATCH(CD$6,$7:$7,)-1,1,1))</f>
        <v>0</v>
      </c>
      <c r="CE238">
        <f ca="1">SUM(OFFSET($B238,-($B238-1),MATCH(CE$6,$7:$7,)-1,1,1):OFFSET($B238,0,MATCH(CE$6,$7:$7,)-1,1,1))</f>
        <v>0</v>
      </c>
      <c r="CF238">
        <f ca="1">SUM(OFFSET($B238,-($B238-1),MATCH(CF$6,$7:$7,)-1,1,1):OFFSET($B238,0,MATCH(CF$6,$7:$7,)-1,1,1))</f>
        <v>0</v>
      </c>
      <c r="CG238">
        <f ca="1">SUM(OFFSET($B238,-($B238-1),MATCH(CG$6,$7:$7,)-1,1,1):OFFSET($B238,0,MATCH(CG$6,$7:$7,)-1,1,1))</f>
        <v>0</v>
      </c>
      <c r="CH238">
        <f ca="1">SUM(OFFSET($B238,-($B238-1),MATCH(CH$6,$7:$7,)-1,1,1):OFFSET($B238,0,MATCH(CH$6,$7:$7,)-1,1,1))</f>
        <v>0</v>
      </c>
      <c r="CI238">
        <f ca="1">SUM(OFFSET($B238,-($B238-1),MATCH(CI$6,$7:$7,)-1,1,1):OFFSET($B238,0,MATCH(CI$6,$7:$7,)-1,1,1))</f>
        <v>145026</v>
      </c>
      <c r="CJ238" s="213">
        <f>'[4]Tab L Summary'!$B157</f>
        <v>1140</v>
      </c>
      <c r="CK238" s="213">
        <f>'[4]Tab L Summary'!$D157</f>
        <v>4353</v>
      </c>
      <c r="CL238" s="213">
        <f>'[4]Tab L Summary'!$F157</f>
        <v>9905</v>
      </c>
      <c r="CM238" s="213">
        <f>'[4]Tab L Summary'!$H157</f>
        <v>0</v>
      </c>
      <c r="CN238" s="213">
        <f>'[4]Tab L Summary'!$J157</f>
        <v>1503</v>
      </c>
      <c r="CO238" s="134">
        <f t="shared" si="337"/>
        <v>23835</v>
      </c>
      <c r="CP238" s="2">
        <f t="shared" si="337"/>
        <v>35606</v>
      </c>
      <c r="CQ238" s="2">
        <f t="shared" si="337"/>
        <v>93899</v>
      </c>
      <c r="CR238" s="2">
        <f t="shared" si="337"/>
        <v>0</v>
      </c>
      <c r="CS238" s="2">
        <f t="shared" si="337"/>
        <v>17579</v>
      </c>
      <c r="CT238">
        <f ca="1">SUM(OFFSET($B238,-($B238-1),MATCH(CT$6,$7:$7,)-1,1,1):OFFSET($B238,0,MATCH(CT$6,$7:$7,)-1,1,1))</f>
        <v>26552</v>
      </c>
      <c r="CU238">
        <f ca="1">SUM(OFFSET($B238,-($B238-1),MATCH(CU$6,$7:$7,)-1,1,1):OFFSET($B238,0,MATCH(CU$6,$7:$7,)-1,1,1))</f>
        <v>76361</v>
      </c>
      <c r="CV238">
        <f ca="1">SUM(OFFSET($B238,-($B238-1),MATCH(CV$6,$7:$7,)-1,1,1):OFFSET($B238,0,MATCH(CV$6,$7:$7,)-1,1,1))</f>
        <v>0</v>
      </c>
      <c r="CW238">
        <f ca="1">SUM(OFFSET($B238,-($B238-1),MATCH(CW$6,$7:$7,)-1,1,1):OFFSET($B238,0,MATCH(CW$6,$7:$7,)-1,1,1))</f>
        <v>13957</v>
      </c>
      <c r="CX238">
        <f ca="1">SUM(OFFSET($B238,-($B238-1),MATCH(CX$6,$7:$7,)-1,1,1):OFFSET($B238,0,MATCH(CX$6,$7:$7,)-1,1,1))</f>
        <v>242806</v>
      </c>
      <c r="CY238" s="154"/>
      <c r="CZ238" s="154"/>
      <c r="DA238" s="154"/>
      <c r="DB238" s="154"/>
    </row>
    <row r="239" spans="2:106">
      <c r="B239" s="38">
        <v>11</v>
      </c>
      <c r="C239" s="198">
        <v>45689</v>
      </c>
      <c r="D239" s="153">
        <f>'[4]Data Summary'!E114</f>
        <v>59735</v>
      </c>
      <c r="E239" s="154">
        <f>'[4]Data Summary'!I114</f>
        <v>410</v>
      </c>
      <c r="F239" s="154">
        <f>'[4]Data Summary'!M114</f>
        <v>72506</v>
      </c>
      <c r="G239" s="155">
        <f t="shared" ref="G239:I240" si="338">SUM(D228:D239)</f>
        <v>795455</v>
      </c>
      <c r="H239" s="155">
        <f t="shared" si="338"/>
        <v>5520</v>
      </c>
      <c r="I239" s="155">
        <f t="shared" si="338"/>
        <v>942410</v>
      </c>
      <c r="J239" s="155">
        <f ca="1">SUM(OFFSET($B239,-($B239-1),MATCH(J$6,$7:$7,)-1,1,1):OFFSET($B239,0,MATCH(J$6,$7:$7,)-1,1,1))</f>
        <v>5045</v>
      </c>
      <c r="K239" s="155">
        <f ca="1">SUM(OFFSET($B239,-($B239-1),MATCH(K$6,$7:$7,)-1,1,1):OFFSET($B239,0,MATCH(K$6,$7:$7,)-1,1,1))</f>
        <v>864006</v>
      </c>
      <c r="L239" s="155">
        <f ca="1">SUM(OFFSET($B239,-($B239-1),MATCH(L$6,$7:$7,)-1,1,1):OFFSET($B239,0,MATCH(L$6,$7:$7,)-1,1,1))</f>
        <v>8523525</v>
      </c>
      <c r="M239" s="31">
        <f>'[4]Data Summary'!C114</f>
        <v>355138</v>
      </c>
      <c r="N239" s="41">
        <f>'[4]Data Summary'!G114</f>
        <v>5276</v>
      </c>
      <c r="O239" s="41">
        <f>'[4]Data Summary'!K114</f>
        <v>445960</v>
      </c>
      <c r="P239">
        <f t="shared" ref="P239:R240" si="339">SUM(M228:M239)</f>
        <v>4564514</v>
      </c>
      <c r="Q239">
        <f t="shared" si="339"/>
        <v>66870</v>
      </c>
      <c r="R239">
        <f t="shared" si="339"/>
        <v>5640140</v>
      </c>
      <c r="S239">
        <f ca="1">SUM(OFFSET($B239,-($B239-1),MATCH(S$6,$7:$7,)-1,1,1):OFFSET($B239,0,MATCH(S$6,$7:$7,)-1,1,1))</f>
        <v>60905</v>
      </c>
      <c r="T239">
        <f ca="1">SUM(OFFSET($B239,-($B239-1),MATCH(T$6,$7:$7,)-1,1,1):OFFSET($B239,0,MATCH(T$6,$7:$7,)-1,1,1))</f>
        <v>5133091</v>
      </c>
      <c r="U239">
        <f ca="1">SUM(OFFSET($B239,-($B239-1),MATCH(U$6,$7:$7,)-1,1,1):OFFSET($B239,0,MATCH(U$6,$7:$7,)-1,1,1))</f>
        <v>51026431</v>
      </c>
      <c r="V239" s="31">
        <f>'[4]Tab K Summary'!B158</f>
        <v>1231</v>
      </c>
      <c r="W239" s="41">
        <f>'[4]Tab K Summary'!D158</f>
        <v>11137</v>
      </c>
      <c r="X239" s="41">
        <f>'[4]Tab K Summary'!$F158</f>
        <v>2200</v>
      </c>
      <c r="Y239" s="41">
        <f>'[4]Tab K Summary'!$H158</f>
        <v>14072</v>
      </c>
      <c r="Z239" s="41">
        <f>'[4]Tab K Summary'!$J158</f>
        <v>418</v>
      </c>
      <c r="AA239" s="41">
        <f>'[4]Tab K Summary'!$L158</f>
        <v>271</v>
      </c>
      <c r="AB239" s="41">
        <f>'[4]Tab K Summary'!$N158</f>
        <v>998</v>
      </c>
      <c r="AC239" s="41">
        <f>'[4]Tab K Summary'!$P158</f>
        <v>0</v>
      </c>
      <c r="AD239" s="41">
        <f>'[4]Tab K Summary'!$R158</f>
        <v>0</v>
      </c>
      <c r="AE239" s="41">
        <f>'[4]Tab K Summary'!$T158</f>
        <v>0</v>
      </c>
      <c r="AF239" s="41">
        <f t="shared" si="327"/>
        <v>1231</v>
      </c>
      <c r="AG239" s="41">
        <f>'[4]Tab K Summary'!$X158</f>
        <v>0</v>
      </c>
      <c r="AH239" s="41">
        <f>'[4]Tab K Summary'!$Z158</f>
        <v>0</v>
      </c>
      <c r="AI239" s="41">
        <f t="shared" si="328"/>
        <v>2200</v>
      </c>
      <c r="AJ239" s="41">
        <f t="shared" si="329"/>
        <v>998</v>
      </c>
      <c r="AK239" s="41">
        <f>'[4]Tab K Summary'!$AF158</f>
        <v>0</v>
      </c>
      <c r="AL239" s="41">
        <f>'[4]Tab K Summary'!$AH158</f>
        <v>0</v>
      </c>
      <c r="AM239" s="41">
        <f>'[4]Tab K Summary'!$AJ158</f>
        <v>0</v>
      </c>
      <c r="AN239" s="41">
        <f>'[4]Tab K Summary'!$AL158</f>
        <v>0</v>
      </c>
      <c r="AO239" s="41">
        <f>'[4]Tab K Summary'!$AN158</f>
        <v>0</v>
      </c>
      <c r="AP239" s="41">
        <f>'[4]Tab K Summary'!$AP158</f>
        <v>0</v>
      </c>
      <c r="AQ239" s="41">
        <f>'[4]Tab K Summary'!$AR158</f>
        <v>0</v>
      </c>
      <c r="AR239" s="2">
        <f t="shared" ref="AR239:BK240" si="340">SUM(V228:V239)</f>
        <v>14017</v>
      </c>
      <c r="AS239" s="2">
        <f t="shared" si="340"/>
        <v>126667</v>
      </c>
      <c r="AT239" s="2">
        <f t="shared" si="340"/>
        <v>15214</v>
      </c>
      <c r="AU239" s="2">
        <f t="shared" si="340"/>
        <v>221377</v>
      </c>
      <c r="AV239" s="2">
        <f t="shared" si="340"/>
        <v>5551</v>
      </c>
      <c r="AW239" s="2">
        <f t="shared" si="340"/>
        <v>3706</v>
      </c>
      <c r="AX239" s="2">
        <f t="shared" si="340"/>
        <v>8410</v>
      </c>
      <c r="AY239" s="2">
        <f t="shared" si="340"/>
        <v>0</v>
      </c>
      <c r="AZ239" s="2">
        <f t="shared" si="340"/>
        <v>0</v>
      </c>
      <c r="BA239" s="2">
        <f t="shared" si="340"/>
        <v>0</v>
      </c>
      <c r="BB239" s="2">
        <f t="shared" si="340"/>
        <v>14017</v>
      </c>
      <c r="BC239" s="2">
        <f t="shared" si="340"/>
        <v>0</v>
      </c>
      <c r="BD239" s="2">
        <f t="shared" si="340"/>
        <v>0</v>
      </c>
      <c r="BE239" s="2">
        <f t="shared" si="340"/>
        <v>15214</v>
      </c>
      <c r="BF239" s="2">
        <f t="shared" si="340"/>
        <v>8410</v>
      </c>
      <c r="BG239" s="2">
        <f t="shared" si="340"/>
        <v>0</v>
      </c>
      <c r="BH239" s="2">
        <f t="shared" si="340"/>
        <v>0</v>
      </c>
      <c r="BI239" s="2">
        <f t="shared" si="340"/>
        <v>0</v>
      </c>
      <c r="BJ239" s="2">
        <f t="shared" si="340"/>
        <v>0</v>
      </c>
      <c r="BK239" s="2">
        <f t="shared" si="340"/>
        <v>0</v>
      </c>
      <c r="BL239" s="2">
        <f t="shared" si="336"/>
        <v>0</v>
      </c>
      <c r="BM239" s="2">
        <f t="shared" si="336"/>
        <v>0</v>
      </c>
      <c r="BN239">
        <f ca="1">SUM(OFFSET($B239,-($B239-1),MATCH(BN$6,$7:$7,)-1,1,1):OFFSET($B239,0,MATCH(BN$6,$7:$7,)-1,1,1))</f>
        <v>113671</v>
      </c>
      <c r="BO239">
        <f ca="1">SUM(OFFSET($B239,-($B239-1),MATCH(BO$6,$7:$7,)-1,1,1):OFFSET($B239,0,MATCH(BO$6,$7:$7,)-1,1,1))</f>
        <v>13508</v>
      </c>
      <c r="BP239">
        <f ca="1">SUM(OFFSET($B239,-($B239-1),MATCH(BP$6,$7:$7,)-1,1,1):OFFSET($B239,0,MATCH(BP$6,$7:$7,)-1,1,1))</f>
        <v>205682</v>
      </c>
      <c r="BQ239">
        <f ca="1">SUM(OFFSET($B239,-($B239-1),MATCH(BQ$6,$7:$7,)-1,1,1):OFFSET($B239,0,MATCH(BQ$6,$7:$7,)-1,1,1))</f>
        <v>4848</v>
      </c>
      <c r="BR239">
        <f ca="1">SUM(OFFSET($B239,-($B239-1),MATCH(BR$6,$7:$7,)-1,1,1):OFFSET($B239,0,MATCH(BR$6,$7:$7,)-1,1,1))</f>
        <v>3368</v>
      </c>
      <c r="BS239">
        <f ca="1">SUM(OFFSET($B239,-($B239-1),MATCH(BS$6,$7:$7,)-1,1,1):OFFSET($B239,0,MATCH(BS$6,$7:$7,)-1,1,1))</f>
        <v>7343</v>
      </c>
      <c r="BT239">
        <f ca="1">SUM(OFFSET($B239,-($B239-1),MATCH(BT$6,$7:$7,)-1,1,1):OFFSET($B239,0,MATCH(BT$6,$7:$7,)-1,1,1))</f>
        <v>0</v>
      </c>
      <c r="BU239">
        <f ca="1">SUM(OFFSET($B239,-($B239-1),MATCH(BU$6,$7:$7,)-1,1,1):OFFSET($B239,0,MATCH(BU$6,$7:$7,)-1,1,1))</f>
        <v>0</v>
      </c>
      <c r="BV239">
        <f ca="1">SUM(OFFSET($B239,-($B239-1),MATCH(BV$6,$7:$7,)-1,1,1):OFFSET($B239,0,MATCH(BV$6,$7:$7,)-1,1,1))</f>
        <v>0</v>
      </c>
      <c r="BW239">
        <f ca="1">SUM(OFFSET($B239,-($B239-1),MATCH(BW$6,$7:$7,)-1,1,1):OFFSET($B239,0,MATCH(BW$6,$7:$7,)-1,1,1))</f>
        <v>12653</v>
      </c>
      <c r="BX239">
        <f ca="1">SUM(OFFSET($B239,-($B239-1),MATCH(BX$6,$7:$7,)-1,1,1):OFFSET($B239,0,MATCH(BX$6,$7:$7,)-1,1,1))</f>
        <v>0</v>
      </c>
      <c r="BY239">
        <f ca="1">SUM(OFFSET($B239,-($B239-1),MATCH(BY$6,$7:$7,)-1,1,1):OFFSET($B239,0,MATCH(BY$6,$7:$7,)-1,1,1))</f>
        <v>0</v>
      </c>
      <c r="BZ239">
        <f ca="1">SUM(OFFSET($B239,-($B239-1),MATCH(BZ$6,$7:$7,)-1,1,1):OFFSET($B239,0,MATCH(BZ$6,$7:$7,)-1,1,1))</f>
        <v>13508</v>
      </c>
      <c r="CA239">
        <f ca="1">SUM(OFFSET($B239,-($B239-1),MATCH(CA$6,$7:$7,)-1,1,1):OFFSET($B239,0,MATCH(CA$6,$7:$7,)-1,1,1))</f>
        <v>7343</v>
      </c>
      <c r="CB239">
        <f ca="1">SUM(OFFSET($B239,-($B239-1),MATCH(CB$6,$7:$7,)-1,1,1):OFFSET($B239,0,MATCH(CB$6,$7:$7,)-1,1,1))</f>
        <v>0</v>
      </c>
      <c r="CC239">
        <f ca="1">SUM(OFFSET($B239,-($B239-1),MATCH(CC$6,$7:$7,)-1,1,1):OFFSET($B239,0,MATCH(CC$6,$7:$7,)-1,1,1))</f>
        <v>0</v>
      </c>
      <c r="CD239">
        <f ca="1">SUM(OFFSET($B239,-($B239-1),MATCH(CD$6,$7:$7,)-1,1,1):OFFSET($B239,0,MATCH(CD$6,$7:$7,)-1,1,1))</f>
        <v>0</v>
      </c>
      <c r="CE239">
        <f ca="1">SUM(OFFSET($B239,-($B239-1),MATCH(CE$6,$7:$7,)-1,1,1):OFFSET($B239,0,MATCH(CE$6,$7:$7,)-1,1,1))</f>
        <v>0</v>
      </c>
      <c r="CF239">
        <f ca="1">SUM(OFFSET($B239,-($B239-1),MATCH(CF$6,$7:$7,)-1,1,1):OFFSET($B239,0,MATCH(CF$6,$7:$7,)-1,1,1))</f>
        <v>0</v>
      </c>
      <c r="CG239">
        <f ca="1">SUM(OFFSET($B239,-($B239-1),MATCH(CG$6,$7:$7,)-1,1,1):OFFSET($B239,0,MATCH(CG$6,$7:$7,)-1,1,1))</f>
        <v>0</v>
      </c>
      <c r="CH239">
        <f ca="1">SUM(OFFSET($B239,-($B239-1),MATCH(CH$6,$7:$7,)-1,1,1):OFFSET($B239,0,MATCH(CH$6,$7:$7,)-1,1,1))</f>
        <v>0</v>
      </c>
      <c r="CI239">
        <f ca="1">SUM(OFFSET($B239,-($B239-1),MATCH(CI$6,$7:$7,)-1,1,1):OFFSET($B239,0,MATCH(CI$6,$7:$7,)-1,1,1))</f>
        <v>159043</v>
      </c>
      <c r="CJ239" s="213">
        <f>'[4]Tab L Summary'!$B158</f>
        <v>2018</v>
      </c>
      <c r="CK239" s="213">
        <f>'[4]Tab L Summary'!$D158</f>
        <v>3951</v>
      </c>
      <c r="CL239" s="213">
        <f>'[4]Tab L Summary'!$F158</f>
        <v>8494</v>
      </c>
      <c r="CM239" s="213">
        <f>'[4]Tab L Summary'!$H158</f>
        <v>0</v>
      </c>
      <c r="CN239" s="213">
        <f>'[4]Tab L Summary'!$J158</f>
        <v>1375</v>
      </c>
      <c r="CO239" s="134">
        <f t="shared" ref="CO239:CS240" si="341">SUM(CJ228:CJ239)</f>
        <v>23840</v>
      </c>
      <c r="CP239" s="2">
        <f t="shared" si="341"/>
        <v>34537</v>
      </c>
      <c r="CQ239" s="2">
        <f t="shared" si="341"/>
        <v>94266</v>
      </c>
      <c r="CR239" s="2">
        <f t="shared" si="341"/>
        <v>0</v>
      </c>
      <c r="CS239" s="2">
        <f t="shared" si="341"/>
        <v>17249</v>
      </c>
      <c r="CT239">
        <f ca="1">SUM(OFFSET($B239,-($B239-1),MATCH(CT$6,$7:$7,)-1,1,1):OFFSET($B239,0,MATCH(CT$6,$7:$7,)-1,1,1))</f>
        <v>30503</v>
      </c>
      <c r="CU239">
        <f ca="1">SUM(OFFSET($B239,-($B239-1),MATCH(CU$6,$7:$7,)-1,1,1):OFFSET($B239,0,MATCH(CU$6,$7:$7,)-1,1,1))</f>
        <v>84855</v>
      </c>
      <c r="CV239">
        <f ca="1">SUM(OFFSET($B239,-($B239-1),MATCH(CV$6,$7:$7,)-1,1,1):OFFSET($B239,0,MATCH(CV$6,$7:$7,)-1,1,1))</f>
        <v>0</v>
      </c>
      <c r="CW239">
        <f ca="1">SUM(OFFSET($B239,-($B239-1),MATCH(CW$6,$7:$7,)-1,1,1):OFFSET($B239,0,MATCH(CW$6,$7:$7,)-1,1,1))</f>
        <v>15332</v>
      </c>
      <c r="CX239">
        <f ca="1">SUM(OFFSET($B239,-($B239-1),MATCH(CX$6,$7:$7,)-1,1,1):OFFSET($B239,0,MATCH(CX$6,$7:$7,)-1,1,1))</f>
        <v>266646</v>
      </c>
      <c r="CY239" s="154"/>
      <c r="CZ239" s="154"/>
      <c r="DA239" s="154"/>
      <c r="DB239" s="154"/>
    </row>
    <row r="240" spans="2:106">
      <c r="B240" s="38">
        <v>12</v>
      </c>
      <c r="C240" s="198">
        <v>45717</v>
      </c>
      <c r="D240" s="153">
        <f>'[4]Data Summary'!E115</f>
        <v>65363</v>
      </c>
      <c r="E240" s="154">
        <f>'[4]Data Summary'!I115</f>
        <v>451</v>
      </c>
      <c r="F240" s="154">
        <f>'[4]Data Summary'!M115</f>
        <v>79240</v>
      </c>
      <c r="G240" s="155">
        <f t="shared" si="338"/>
        <v>790741</v>
      </c>
      <c r="H240" s="155">
        <f t="shared" si="338"/>
        <v>5496</v>
      </c>
      <c r="I240" s="155">
        <f t="shared" si="338"/>
        <v>943246</v>
      </c>
      <c r="J240" s="155">
        <f ca="1">SUM(OFFSET($B240,-($B240-1),MATCH(J$6,$7:$7,)-1,1,1):OFFSET($B240,0,MATCH(J$6,$7:$7,)-1,1,1))</f>
        <v>5496</v>
      </c>
      <c r="K240" s="155">
        <f ca="1">SUM(OFFSET($B240,-($B240-1),MATCH(K$6,$7:$7,)-1,1,1):OFFSET($B240,0,MATCH(K$6,$7:$7,)-1,1,1))</f>
        <v>943246</v>
      </c>
      <c r="L240" s="155">
        <f ca="1">SUM(OFFSET($B240,-($B240-1),MATCH(L$6,$7:$7,)-1,1,1):OFFSET($B240,0,MATCH(L$6,$7:$7,)-1,1,1))</f>
        <v>9314266</v>
      </c>
      <c r="M240" s="31">
        <f>'[4]Data Summary'!C115</f>
        <v>385350</v>
      </c>
      <c r="N240" s="41">
        <f>'[4]Data Summary'!G115</f>
        <v>5684</v>
      </c>
      <c r="O240" s="41">
        <f>'[4]Data Summary'!K115</f>
        <v>475965</v>
      </c>
      <c r="P240">
        <f t="shared" si="339"/>
        <v>4525989</v>
      </c>
      <c r="Q240">
        <f t="shared" si="339"/>
        <v>66589</v>
      </c>
      <c r="R240">
        <f t="shared" si="339"/>
        <v>5609056</v>
      </c>
      <c r="S240">
        <f ca="1">SUM(OFFSET($B240,-($B240-1),MATCH(S$6,$7:$7,)-1,1,1):OFFSET($B240,0,MATCH(S$6,$7:$7,)-1,1,1))</f>
        <v>66589</v>
      </c>
      <c r="T240">
        <f ca="1">SUM(OFFSET($B240,-($B240-1),MATCH(T$6,$7:$7,)-1,1,1):OFFSET($B240,0,MATCH(T$6,$7:$7,)-1,1,1))</f>
        <v>5609056</v>
      </c>
      <c r="U240">
        <f ca="1">SUM(OFFSET($B240,-($B240-1),MATCH(U$6,$7:$7,)-1,1,1):OFFSET($B240,0,MATCH(U$6,$7:$7,)-1,1,1))</f>
        <v>55552420</v>
      </c>
      <c r="V240" s="31">
        <f>'[4]Tab K Summary'!B159</f>
        <v>1078</v>
      </c>
      <c r="W240" s="41">
        <f>'[4]Tab K Summary'!D159</f>
        <v>10881</v>
      </c>
      <c r="X240" s="41">
        <f>'[4]Tab K Summary'!$F159</f>
        <v>1445</v>
      </c>
      <c r="Y240" s="41">
        <f>'[4]Tab K Summary'!$H159</f>
        <v>16271</v>
      </c>
      <c r="Z240" s="41">
        <f>'[4]Tab K Summary'!$J159</f>
        <v>350</v>
      </c>
      <c r="AA240" s="41">
        <f>'[4]Tab K Summary'!$L159</f>
        <v>301</v>
      </c>
      <c r="AB240" s="41">
        <f>'[4]Tab K Summary'!$N159</f>
        <v>1021</v>
      </c>
      <c r="AC240" s="41">
        <f>'[4]Tab K Summary'!$P159</f>
        <v>0</v>
      </c>
      <c r="AD240" s="41">
        <f>'[4]Tab K Summary'!$R159</f>
        <v>0</v>
      </c>
      <c r="AE240" s="41">
        <f>'[4]Tab K Summary'!$T159</f>
        <v>0</v>
      </c>
      <c r="AF240" s="41">
        <f t="shared" si="327"/>
        <v>1078</v>
      </c>
      <c r="AG240" s="41">
        <f>'[4]Tab K Summary'!$X159</f>
        <v>0</v>
      </c>
      <c r="AH240" s="41">
        <f>'[4]Tab K Summary'!$Z159</f>
        <v>0</v>
      </c>
      <c r="AI240" s="41">
        <f t="shared" si="328"/>
        <v>1445</v>
      </c>
      <c r="AJ240" s="41">
        <f t="shared" si="329"/>
        <v>1021</v>
      </c>
      <c r="AK240" s="41">
        <f>'[4]Tab K Summary'!$AF159</f>
        <v>0</v>
      </c>
      <c r="AL240" s="41">
        <f>'[4]Tab K Summary'!$AH159</f>
        <v>0</v>
      </c>
      <c r="AM240" s="41">
        <f>'[4]Tab K Summary'!$AJ159</f>
        <v>0</v>
      </c>
      <c r="AN240" s="41">
        <f>'[4]Tab K Summary'!$AL159</f>
        <v>0</v>
      </c>
      <c r="AO240" s="41">
        <f>'[4]Tab K Summary'!$AN159</f>
        <v>0</v>
      </c>
      <c r="AP240" s="41">
        <f>'[4]Tab K Summary'!$AP159</f>
        <v>0</v>
      </c>
      <c r="AQ240" s="41">
        <f>'[4]Tab K Summary'!$AR159</f>
        <v>0</v>
      </c>
      <c r="AR240" s="2">
        <f t="shared" si="340"/>
        <v>13731</v>
      </c>
      <c r="AS240" s="2">
        <f t="shared" si="340"/>
        <v>124552</v>
      </c>
      <c r="AT240" s="2">
        <f t="shared" si="340"/>
        <v>14953</v>
      </c>
      <c r="AU240" s="2">
        <f t="shared" si="340"/>
        <v>221953</v>
      </c>
      <c r="AV240" s="2">
        <f t="shared" si="340"/>
        <v>5198</v>
      </c>
      <c r="AW240" s="2">
        <f t="shared" si="340"/>
        <v>3669</v>
      </c>
      <c r="AX240" s="2">
        <f t="shared" si="340"/>
        <v>8364</v>
      </c>
      <c r="AY240" s="2">
        <f t="shared" si="340"/>
        <v>0</v>
      </c>
      <c r="AZ240" s="2">
        <f t="shared" si="340"/>
        <v>0</v>
      </c>
      <c r="BA240" s="2">
        <f t="shared" si="340"/>
        <v>0</v>
      </c>
      <c r="BB240" s="2">
        <f t="shared" si="340"/>
        <v>13731</v>
      </c>
      <c r="BC240" s="2">
        <f t="shared" si="340"/>
        <v>0</v>
      </c>
      <c r="BD240" s="2">
        <f t="shared" si="340"/>
        <v>0</v>
      </c>
      <c r="BE240" s="2">
        <f t="shared" si="340"/>
        <v>14953</v>
      </c>
      <c r="BF240" s="2">
        <f t="shared" si="340"/>
        <v>8364</v>
      </c>
      <c r="BG240" s="2">
        <f t="shared" si="340"/>
        <v>0</v>
      </c>
      <c r="BH240" s="2">
        <f t="shared" si="340"/>
        <v>0</v>
      </c>
      <c r="BI240" s="2">
        <f t="shared" si="340"/>
        <v>0</v>
      </c>
      <c r="BJ240" s="2">
        <f t="shared" si="340"/>
        <v>0</v>
      </c>
      <c r="BK240" s="2">
        <f t="shared" si="340"/>
        <v>0</v>
      </c>
      <c r="BL240" s="2">
        <f>SUM(AP229:AP240)</f>
        <v>0</v>
      </c>
      <c r="BM240" s="2">
        <f>SUM(AQ229:AQ240)</f>
        <v>0</v>
      </c>
      <c r="BN240">
        <f ca="1">SUM(OFFSET($B240,-($B240-1),MATCH(BN$6,$7:$7,)-1,1,1):OFFSET($B240,0,MATCH(BN$6,$7:$7,)-1,1,1))</f>
        <v>124552</v>
      </c>
      <c r="BO240">
        <f ca="1">SUM(OFFSET($B240,-($B240-1),MATCH(BO$6,$7:$7,)-1,1,1):OFFSET($B240,0,MATCH(BO$6,$7:$7,)-1,1,1))</f>
        <v>14953</v>
      </c>
      <c r="BP240">
        <f ca="1">SUM(OFFSET($B240,-($B240-1),MATCH(BP$6,$7:$7,)-1,1,1):OFFSET($B240,0,MATCH(BP$6,$7:$7,)-1,1,1))</f>
        <v>221953</v>
      </c>
      <c r="BQ240">
        <f ca="1">SUM(OFFSET($B240,-($B240-1),MATCH(BQ$6,$7:$7,)-1,1,1):OFFSET($B240,0,MATCH(BQ$6,$7:$7,)-1,1,1))</f>
        <v>5198</v>
      </c>
      <c r="BR240">
        <f ca="1">SUM(OFFSET($B240,-($B240-1),MATCH(BR$6,$7:$7,)-1,1,1):OFFSET($B240,0,MATCH(BR$6,$7:$7,)-1,1,1))</f>
        <v>3669</v>
      </c>
      <c r="BS240">
        <f ca="1">SUM(OFFSET($B240,-($B240-1),MATCH(BS$6,$7:$7,)-1,1,1):OFFSET($B240,0,MATCH(BS$6,$7:$7,)-1,1,1))</f>
        <v>8364</v>
      </c>
      <c r="BT240">
        <f ca="1">SUM(OFFSET($B240,-($B240-1),MATCH(BT$6,$7:$7,)-1,1,1):OFFSET($B240,0,MATCH(BT$6,$7:$7,)-1,1,1))</f>
        <v>0</v>
      </c>
      <c r="BU240">
        <f ca="1">SUM(OFFSET($B240,-($B240-1),MATCH(BU$6,$7:$7,)-1,1,1):OFFSET($B240,0,MATCH(BU$6,$7:$7,)-1,1,1))</f>
        <v>0</v>
      </c>
      <c r="BV240">
        <f ca="1">SUM(OFFSET($B240,-($B240-1),MATCH(BV$6,$7:$7,)-1,1,1):OFFSET($B240,0,MATCH(BV$6,$7:$7,)-1,1,1))</f>
        <v>0</v>
      </c>
      <c r="BW240">
        <f ca="1">SUM(OFFSET($B240,-($B240-1),MATCH(BW$6,$7:$7,)-1,1,1):OFFSET($B240,0,MATCH(BW$6,$7:$7,)-1,1,1))</f>
        <v>13731</v>
      </c>
      <c r="BX240">
        <f ca="1">SUM(OFFSET($B240,-($B240-1),MATCH(BX$6,$7:$7,)-1,1,1):OFFSET($B240,0,MATCH(BX$6,$7:$7,)-1,1,1))</f>
        <v>0</v>
      </c>
      <c r="BY240">
        <f ca="1">SUM(OFFSET($B240,-($B240-1),MATCH(BY$6,$7:$7,)-1,1,1):OFFSET($B240,0,MATCH(BY$6,$7:$7,)-1,1,1))</f>
        <v>0</v>
      </c>
      <c r="BZ240">
        <f ca="1">SUM(OFFSET($B240,-($B240-1),MATCH(BZ$6,$7:$7,)-1,1,1):OFFSET($B240,0,MATCH(BZ$6,$7:$7,)-1,1,1))</f>
        <v>14953</v>
      </c>
      <c r="CA240">
        <f ca="1">SUM(OFFSET($B240,-($B240-1),MATCH(CA$6,$7:$7,)-1,1,1):OFFSET($B240,0,MATCH(CA$6,$7:$7,)-1,1,1))</f>
        <v>8364</v>
      </c>
      <c r="CB240">
        <f ca="1">SUM(OFFSET($B240,-($B240-1),MATCH(CB$6,$7:$7,)-1,1,1):OFFSET($B240,0,MATCH(CB$6,$7:$7,)-1,1,1))</f>
        <v>0</v>
      </c>
      <c r="CC240">
        <f ca="1">SUM(OFFSET($B240,-($B240-1),MATCH(CC$6,$7:$7,)-1,1,1):OFFSET($B240,0,MATCH(CC$6,$7:$7,)-1,1,1))</f>
        <v>0</v>
      </c>
      <c r="CD240">
        <f ca="1">SUM(OFFSET($B240,-($B240-1),MATCH(CD$6,$7:$7,)-1,1,1):OFFSET($B240,0,MATCH(CD$6,$7:$7,)-1,1,1))</f>
        <v>0</v>
      </c>
      <c r="CE240">
        <f ca="1">SUM(OFFSET($B240,-($B240-1),MATCH(CE$6,$7:$7,)-1,1,1):OFFSET($B240,0,MATCH(CE$6,$7:$7,)-1,1,1))</f>
        <v>0</v>
      </c>
      <c r="CF240">
        <f ca="1">SUM(OFFSET($B240,-($B240-1),MATCH(CF$6,$7:$7,)-1,1,1):OFFSET($B240,0,MATCH(CF$6,$7:$7,)-1,1,1))</f>
        <v>0</v>
      </c>
      <c r="CG240">
        <f ca="1">SUM(OFFSET($B240,-($B240-1),MATCH(CG$6,$7:$7,)-1,1,1):OFFSET($B240,0,MATCH(CG$6,$7:$7,)-1,1,1))</f>
        <v>0</v>
      </c>
      <c r="CH240">
        <f ca="1">SUM(OFFSET($B240,-($B240-1),MATCH(CH$6,$7:$7,)-1,1,1):OFFSET($B240,0,MATCH(CH$6,$7:$7,)-1,1,1))</f>
        <v>0</v>
      </c>
      <c r="CI240">
        <f ca="1">SUM(OFFSET($B240,-($B240-1),MATCH(CI$6,$7:$7,)-1,1,1):OFFSET($B240,0,MATCH(CI$6,$7:$7,)-1,1,1))</f>
        <v>172774</v>
      </c>
      <c r="CJ240" s="213">
        <f>'[4]Tab L Summary'!$B159</f>
        <v>2560</v>
      </c>
      <c r="CK240" s="213">
        <f>'[4]Tab L Summary'!$D159</f>
        <v>3462</v>
      </c>
      <c r="CL240" s="213">
        <f>'[4]Tab L Summary'!$F159</f>
        <v>7509</v>
      </c>
      <c r="CM240" s="213">
        <f>'[4]Tab L Summary'!$H159</f>
        <v>0</v>
      </c>
      <c r="CN240" s="213">
        <f>'[4]Tab L Summary'!$J159</f>
        <v>1346</v>
      </c>
      <c r="CO240" s="134">
        <f t="shared" si="341"/>
        <v>23883</v>
      </c>
      <c r="CP240" s="2">
        <f t="shared" si="341"/>
        <v>33965</v>
      </c>
      <c r="CQ240" s="2">
        <f t="shared" si="341"/>
        <v>92364</v>
      </c>
      <c r="CR240" s="2">
        <f t="shared" si="341"/>
        <v>0</v>
      </c>
      <c r="CS240" s="2">
        <f t="shared" si="341"/>
        <v>16678</v>
      </c>
      <c r="CT240">
        <f ca="1">SUM(OFFSET($B240,-($B240-1),MATCH(CT$6,$7:$7,)-1,1,1):OFFSET($B240,0,MATCH(CT$6,$7:$7,)-1,1,1))</f>
        <v>33965</v>
      </c>
      <c r="CU240">
        <f ca="1">SUM(OFFSET($B240,-($B240-1),MATCH(CU$6,$7:$7,)-1,1,1):OFFSET($B240,0,MATCH(CU$6,$7:$7,)-1,1,1))</f>
        <v>92364</v>
      </c>
      <c r="CV240">
        <f ca="1">SUM(OFFSET($B240,-($B240-1),MATCH(CV$6,$7:$7,)-1,1,1):OFFSET($B240,0,MATCH(CV$6,$7:$7,)-1,1,1))</f>
        <v>0</v>
      </c>
      <c r="CW240">
        <f ca="1">SUM(OFFSET($B240,-($B240-1),MATCH(CW$6,$7:$7,)-1,1,1):OFFSET($B240,0,MATCH(CW$6,$7:$7,)-1,1,1))</f>
        <v>16678</v>
      </c>
      <c r="CX240">
        <f ca="1">SUM(OFFSET($B240,-($B240-1),MATCH(CX$6,$7:$7,)-1,1,1):OFFSET($B240,0,MATCH(CX$6,$7:$7,)-1,1,1))</f>
        <v>290529</v>
      </c>
      <c r="CY240" s="154"/>
      <c r="CZ240" s="154"/>
      <c r="DA240" s="154"/>
      <c r="DB240" s="154"/>
    </row>
    <row r="241" spans="2:106">
      <c r="B241" s="38">
        <v>1</v>
      </c>
      <c r="C241" s="198">
        <v>45748</v>
      </c>
      <c r="D241" s="153">
        <f>'[4]Data Summary'!E116</f>
        <v>75855</v>
      </c>
      <c r="E241" s="154">
        <f>'[4]Data Summary'!I116</f>
        <v>492</v>
      </c>
      <c r="F241" s="234">
        <v>86174</v>
      </c>
      <c r="G241" s="155">
        <f t="shared" ref="G241:G242" si="342">SUM(D230:D241)</f>
        <v>798758</v>
      </c>
      <c r="H241" s="155">
        <f t="shared" ref="H241:H242" si="343">SUM(E230:E241)</f>
        <v>5514</v>
      </c>
      <c r="I241" s="155">
        <f t="shared" ref="I241:I242" si="344">SUM(F230:F241)</f>
        <v>950244</v>
      </c>
      <c r="J241" s="155">
        <f ca="1">SUM(OFFSET($B241,-($B241-1),MATCH(J$6,$7:$7,)-1,1,1):OFFSET($B241,0,MATCH(J$6,$7:$7,)-1,1,1))</f>
        <v>492</v>
      </c>
      <c r="K241" s="155">
        <f ca="1">SUM(OFFSET($B241,-($B241-1),MATCH(K$6,$7:$7,)-1,1,1):OFFSET($B241,0,MATCH(K$6,$7:$7,)-1,1,1))</f>
        <v>86174</v>
      </c>
      <c r="L241" s="155">
        <f ca="1">SUM(OFFSET($B241,-($B241-1),MATCH(L$6,$7:$7,)-1,1,1):OFFSET($B241,0,MATCH(L$6,$7:$7,)-1,1,1))</f>
        <v>798758</v>
      </c>
      <c r="M241" s="31">
        <f>'[4]Data Summary'!C116</f>
        <v>353567</v>
      </c>
      <c r="N241" s="41">
        <f>'[4]Data Summary'!G116</f>
        <v>5239</v>
      </c>
      <c r="O241" s="233">
        <v>430452</v>
      </c>
      <c r="P241">
        <f t="shared" ref="P241:P242" si="345">SUM(M230:M241)</f>
        <v>4493466</v>
      </c>
      <c r="Q241">
        <f t="shared" ref="Q241:Q242" si="346">SUM(N230:N241)</f>
        <v>66127</v>
      </c>
      <c r="R241">
        <f t="shared" ref="R241:R242" si="347">SUM(O230:O241)</f>
        <v>5556940</v>
      </c>
      <c r="S241">
        <f ca="1">SUM(OFFSET($B241,-($B241-1),MATCH(S$6,$7:$7,)-1,1,1):OFFSET($B241,0,MATCH(S$6,$7:$7,)-1,1,1))</f>
        <v>5239</v>
      </c>
      <c r="T241">
        <f ca="1">SUM(OFFSET($B241,-($B241-1),MATCH(T$6,$7:$7,)-1,1,1):OFFSET($B241,0,MATCH(T$6,$7:$7,)-1,1,1))</f>
        <v>430452</v>
      </c>
      <c r="U241">
        <f ca="1">SUM(OFFSET($B241,-($B241-1),MATCH(U$6,$7:$7,)-1,1,1):OFFSET($B241,0,MATCH(U$6,$7:$7,)-1,1,1))</f>
        <v>4493466</v>
      </c>
      <c r="V241" s="31">
        <f>'[4]Tab K Summary'!B160</f>
        <v>987</v>
      </c>
      <c r="W241" s="41">
        <f>'[4]Tab K Summary'!D160</f>
        <v>12867</v>
      </c>
      <c r="X241" s="41">
        <f>'[4]Tab K Summary'!$F160</f>
        <v>1098</v>
      </c>
      <c r="Y241" s="41">
        <f>'[4]Tab K Summary'!$H160</f>
        <v>19963</v>
      </c>
      <c r="Z241" s="41">
        <f>'[4]Tab K Summary'!$J160</f>
        <v>372</v>
      </c>
      <c r="AA241" s="41">
        <f>'[4]Tab K Summary'!$L160</f>
        <v>346</v>
      </c>
      <c r="AB241" s="41">
        <f>'[4]Tab K Summary'!$N160</f>
        <v>658</v>
      </c>
      <c r="AC241" s="41">
        <f>'[4]Tab K Summary'!$P160</f>
        <v>0</v>
      </c>
      <c r="AD241" s="41">
        <f>'[4]Tab K Summary'!$R160</f>
        <v>0</v>
      </c>
      <c r="AE241" s="41">
        <f>'[4]Tab K Summary'!$T160</f>
        <v>0</v>
      </c>
      <c r="AF241" s="41">
        <f t="shared" ref="AF241:AF242" si="348">V241</f>
        <v>987</v>
      </c>
      <c r="AG241" s="41">
        <f>'[4]Tab K Summary'!$X160</f>
        <v>0</v>
      </c>
      <c r="AH241" s="41">
        <f>'[4]Tab K Summary'!$Z160</f>
        <v>0</v>
      </c>
      <c r="AI241" s="41">
        <f t="shared" ref="AI241:AI242" si="349">X241</f>
        <v>1098</v>
      </c>
      <c r="AJ241" s="41">
        <f t="shared" ref="AJ241:AJ242" si="350">AB241</f>
        <v>658</v>
      </c>
      <c r="AK241" s="41">
        <f>'[4]Tab K Summary'!$AF160</f>
        <v>0</v>
      </c>
      <c r="AL241" s="41">
        <f>'[4]Tab K Summary'!$AH160</f>
        <v>0</v>
      </c>
      <c r="AM241" s="41">
        <f>'[4]Tab K Summary'!$AJ160</f>
        <v>0</v>
      </c>
      <c r="AN241" s="41">
        <f>'[4]Tab K Summary'!$AL160</f>
        <v>0</v>
      </c>
      <c r="AO241" s="41">
        <f>'[4]Tab K Summary'!$AN160</f>
        <v>0</v>
      </c>
      <c r="AP241" s="41">
        <f>'[4]Tab K Summary'!$AP160</f>
        <v>0</v>
      </c>
      <c r="AQ241" s="41">
        <f>'[4]Tab K Summary'!$AR160</f>
        <v>0</v>
      </c>
      <c r="AR241" s="2">
        <f t="shared" ref="AR241:AR242" si="351">SUM(V230:V241)</f>
        <v>13573</v>
      </c>
      <c r="AS241" s="2">
        <f t="shared" ref="AS241:AS242" si="352">SUM(W230:W241)</f>
        <v>128392</v>
      </c>
      <c r="AT241" s="2">
        <f t="shared" ref="AT241:AT242" si="353">SUM(X230:X241)</f>
        <v>15264</v>
      </c>
      <c r="AU241" s="2">
        <f t="shared" ref="AU241:AU242" si="354">SUM(Y230:Y241)</f>
        <v>222216</v>
      </c>
      <c r="AV241" s="2">
        <f t="shared" ref="AV241:AV242" si="355">SUM(Z230:Z241)</f>
        <v>5176</v>
      </c>
      <c r="AW241" s="2">
        <f t="shared" ref="AW241:AW242" si="356">SUM(AA230:AA241)</f>
        <v>3728</v>
      </c>
      <c r="AX241" s="2">
        <f t="shared" ref="AX241:AX242" si="357">SUM(AB230:AB241)</f>
        <v>8295</v>
      </c>
      <c r="AY241" s="2">
        <f t="shared" ref="AY241:AY242" si="358">SUM(AC230:AC241)</f>
        <v>0</v>
      </c>
      <c r="AZ241" s="2">
        <f t="shared" ref="AZ241:AZ242" si="359">SUM(AD230:AD241)</f>
        <v>0</v>
      </c>
      <c r="BA241" s="2">
        <f t="shared" ref="BA241:BA242" si="360">SUM(AE230:AE241)</f>
        <v>0</v>
      </c>
      <c r="BB241" s="2">
        <f t="shared" ref="BB241:BB242" si="361">SUM(AF230:AF241)</f>
        <v>13573</v>
      </c>
      <c r="BC241" s="2">
        <f t="shared" ref="BC241:BC242" si="362">SUM(AG230:AG241)</f>
        <v>0</v>
      </c>
      <c r="BD241" s="2">
        <f t="shared" ref="BD241:BD242" si="363">SUM(AH230:AH241)</f>
        <v>0</v>
      </c>
      <c r="BE241" s="2">
        <f t="shared" ref="BE241:BE242" si="364">SUM(AI230:AI241)</f>
        <v>15264</v>
      </c>
      <c r="BF241" s="2">
        <f t="shared" ref="BF241:BF242" si="365">SUM(AJ230:AJ241)</f>
        <v>8295</v>
      </c>
      <c r="BG241" s="2">
        <f t="shared" ref="BG241:BG242" si="366">SUM(AK230:AK241)</f>
        <v>0</v>
      </c>
      <c r="BH241" s="2">
        <f t="shared" ref="BH241:BH242" si="367">SUM(AL230:AL241)</f>
        <v>0</v>
      </c>
      <c r="BI241" s="2">
        <f t="shared" ref="BI241:BI242" si="368">SUM(AM230:AM241)</f>
        <v>0</v>
      </c>
      <c r="BJ241" s="2">
        <f t="shared" ref="BJ241:BJ242" si="369">SUM(AN230:AN241)</f>
        <v>0</v>
      </c>
      <c r="BK241" s="2">
        <f t="shared" ref="BK241:BK242" si="370">SUM(AO230:AO241)</f>
        <v>0</v>
      </c>
      <c r="BL241" s="2">
        <f t="shared" ref="BL241:BM241" si="371">SUM(AP230:AP241)</f>
        <v>0</v>
      </c>
      <c r="BM241" s="2">
        <f t="shared" si="371"/>
        <v>0</v>
      </c>
      <c r="BN241">
        <f ca="1">SUM(OFFSET($B241,-($B241-1),MATCH(BN$6,$7:$7,)-1,1,1):OFFSET($B241,0,MATCH(BN$6,$7:$7,)-1,1,1))</f>
        <v>12867</v>
      </c>
      <c r="BO241">
        <f ca="1">SUM(OFFSET($B241,-($B241-1),MATCH(BO$6,$7:$7,)-1,1,1):OFFSET($B241,0,MATCH(BO$6,$7:$7,)-1,1,1))</f>
        <v>1098</v>
      </c>
      <c r="BP241">
        <f ca="1">SUM(OFFSET($B241,-($B241-1),MATCH(BP$6,$7:$7,)-1,1,1):OFFSET($B241,0,MATCH(BP$6,$7:$7,)-1,1,1))</f>
        <v>19963</v>
      </c>
      <c r="BQ241">
        <f ca="1">SUM(OFFSET($B241,-($B241-1),MATCH(BQ$6,$7:$7,)-1,1,1):OFFSET($B241,0,MATCH(BQ$6,$7:$7,)-1,1,1))</f>
        <v>372</v>
      </c>
      <c r="BR241">
        <f ca="1">SUM(OFFSET($B241,-($B241-1),MATCH(BR$6,$7:$7,)-1,1,1):OFFSET($B241,0,MATCH(BR$6,$7:$7,)-1,1,1))</f>
        <v>346</v>
      </c>
      <c r="BS241">
        <f ca="1">SUM(OFFSET($B241,-($B241-1),MATCH(BS$6,$7:$7,)-1,1,1):OFFSET($B241,0,MATCH(BS$6,$7:$7,)-1,1,1))</f>
        <v>658</v>
      </c>
      <c r="BT241">
        <f ca="1">SUM(OFFSET($B241,-($B241-1),MATCH(BT$6,$7:$7,)-1,1,1):OFFSET($B241,0,MATCH(BT$6,$7:$7,)-1,1,1))</f>
        <v>0</v>
      </c>
      <c r="BU241">
        <f ca="1">SUM(OFFSET($B241,-($B241-1),MATCH(BU$6,$7:$7,)-1,1,1):OFFSET($B241,0,MATCH(BU$6,$7:$7,)-1,1,1))</f>
        <v>0</v>
      </c>
      <c r="BV241">
        <f ca="1">SUM(OFFSET($B241,-($B241-1),MATCH(BV$6,$7:$7,)-1,1,1):OFFSET($B241,0,MATCH(BV$6,$7:$7,)-1,1,1))</f>
        <v>0</v>
      </c>
      <c r="BW241">
        <f ca="1">SUM(OFFSET($B241,-($B241-1),MATCH(BW$6,$7:$7,)-1,1,1):OFFSET($B241,0,MATCH(BW$6,$7:$7,)-1,1,1))</f>
        <v>987</v>
      </c>
      <c r="BX241">
        <f ca="1">SUM(OFFSET($B241,-($B241-1),MATCH(BX$6,$7:$7,)-1,1,1):OFFSET($B241,0,MATCH(BX$6,$7:$7,)-1,1,1))</f>
        <v>0</v>
      </c>
      <c r="BY241">
        <f ca="1">SUM(OFFSET($B241,-($B241-1),MATCH(BY$6,$7:$7,)-1,1,1):OFFSET($B241,0,MATCH(BY$6,$7:$7,)-1,1,1))</f>
        <v>0</v>
      </c>
      <c r="BZ241">
        <f ca="1">SUM(OFFSET($B241,-($B241-1),MATCH(BZ$6,$7:$7,)-1,1,1):OFFSET($B241,0,MATCH(BZ$6,$7:$7,)-1,1,1))</f>
        <v>1098</v>
      </c>
      <c r="CA241">
        <f ca="1">SUM(OFFSET($B241,-($B241-1),MATCH(CA$6,$7:$7,)-1,1,1):OFFSET($B241,0,MATCH(CA$6,$7:$7,)-1,1,1))</f>
        <v>658</v>
      </c>
      <c r="CB241">
        <f ca="1">SUM(OFFSET($B241,-($B241-1),MATCH(CB$6,$7:$7,)-1,1,1):OFFSET($B241,0,MATCH(CB$6,$7:$7,)-1,1,1))</f>
        <v>0</v>
      </c>
      <c r="CC241">
        <f ca="1">SUM(OFFSET($B241,-($B241-1),MATCH(CC$6,$7:$7,)-1,1,1):OFFSET($B241,0,MATCH(CC$6,$7:$7,)-1,1,1))</f>
        <v>0</v>
      </c>
      <c r="CD241">
        <f ca="1">SUM(OFFSET($B241,-($B241-1),MATCH(CD$6,$7:$7,)-1,1,1):OFFSET($B241,0,MATCH(CD$6,$7:$7,)-1,1,1))</f>
        <v>0</v>
      </c>
      <c r="CE241">
        <f ca="1">SUM(OFFSET($B241,-($B241-1),MATCH(CE$6,$7:$7,)-1,1,1):OFFSET($B241,0,MATCH(CE$6,$7:$7,)-1,1,1))</f>
        <v>0</v>
      </c>
      <c r="CF241">
        <f ca="1">SUM(OFFSET($B241,-($B241-1),MATCH(CF$6,$7:$7,)-1,1,1):OFFSET($B241,0,MATCH(CF$6,$7:$7,)-1,1,1))</f>
        <v>0</v>
      </c>
      <c r="CG241">
        <f ca="1">SUM(OFFSET($B241,-($B241-1),MATCH(CG$6,$7:$7,)-1,1,1):OFFSET($B241,0,MATCH(CG$6,$7:$7,)-1,1,1))</f>
        <v>0</v>
      </c>
      <c r="CH241">
        <f ca="1">SUM(OFFSET($B241,-($B241-1),MATCH(CH$6,$7:$7,)-1,1,1):OFFSET($B241,0,MATCH(CH$6,$7:$7,)-1,1,1))</f>
        <v>0</v>
      </c>
      <c r="CI241">
        <f ca="1">SUM(OFFSET($B241,-($B241-1),MATCH(CI$6,$7:$7,)-1,1,1):OFFSET($B241,0,MATCH(CI$6,$7:$7,)-1,1,1))</f>
        <v>13573</v>
      </c>
      <c r="CJ241" s="213">
        <f>'[4]Tab L Summary'!$B160</f>
        <v>1545</v>
      </c>
      <c r="CK241" s="213">
        <f>'[4]Tab L Summary'!$D160</f>
        <v>3815</v>
      </c>
      <c r="CL241" s="213">
        <f>'[4]Tab L Summary'!$F160</f>
        <v>9315</v>
      </c>
      <c r="CM241" s="213">
        <f>'[4]Tab L Summary'!$H160</f>
        <v>0</v>
      </c>
      <c r="CN241" s="213">
        <f>'[4]Tab L Summary'!$J160</f>
        <v>1471</v>
      </c>
      <c r="CO241" s="134">
        <f t="shared" ref="CO241:CO242" si="372">SUM(CJ230:CJ241)</f>
        <v>23317</v>
      </c>
      <c r="CP241" s="2">
        <f t="shared" ref="CP241:CP242" si="373">SUM(CK230:CK241)</f>
        <v>35369</v>
      </c>
      <c r="CQ241" s="2">
        <f t="shared" ref="CQ241:CQ242" si="374">SUM(CL230:CL241)</f>
        <v>95500</v>
      </c>
      <c r="CR241" s="2">
        <f t="shared" ref="CR241:CR242" si="375">SUM(CM230:CM241)</f>
        <v>0</v>
      </c>
      <c r="CS241" s="2">
        <f t="shared" ref="CS241:CS242" si="376">SUM(CN230:CN241)</f>
        <v>16747</v>
      </c>
      <c r="CT241">
        <f ca="1">SUM(OFFSET($B241,-($B241-1),MATCH(CT$6,$7:$7,)-1,1,1):OFFSET($B241,0,MATCH(CT$6,$7:$7,)-1,1,1))</f>
        <v>3815</v>
      </c>
      <c r="CU241">
        <f ca="1">SUM(OFFSET($B241,-($B241-1),MATCH(CU$6,$7:$7,)-1,1,1):OFFSET($B241,0,MATCH(CU$6,$7:$7,)-1,1,1))</f>
        <v>9315</v>
      </c>
      <c r="CV241">
        <f ca="1">SUM(OFFSET($B241,-($B241-1),MATCH(CV$6,$7:$7,)-1,1,1):OFFSET($B241,0,MATCH(CV$6,$7:$7,)-1,1,1))</f>
        <v>0</v>
      </c>
      <c r="CW241">
        <f ca="1">SUM(OFFSET($B241,-($B241-1),MATCH(CW$6,$7:$7,)-1,1,1):OFFSET($B241,0,MATCH(CW$6,$7:$7,)-1,1,1))</f>
        <v>1471</v>
      </c>
      <c r="CX241">
        <f ca="1">SUM(OFFSET($B241,-($B241-1),MATCH(CX$6,$7:$7,)-1,1,1):OFFSET($B241,0,MATCH(CX$6,$7:$7,)-1,1,1))</f>
        <v>23317</v>
      </c>
      <c r="CY241" s="154"/>
      <c r="CZ241" s="154"/>
      <c r="DA241" s="154"/>
      <c r="DB241" s="154"/>
    </row>
    <row r="242" spans="2:106">
      <c r="B242" s="38">
        <v>2</v>
      </c>
      <c r="C242" s="198">
        <v>45778</v>
      </c>
      <c r="D242" s="153">
        <f>'[4]Data Summary'!E117</f>
        <v>59568</v>
      </c>
      <c r="E242" s="154">
        <f>'[4]Data Summary'!I117</f>
        <v>436</v>
      </c>
      <c r="F242" s="154">
        <f>'[4]Data Summary'!M117</f>
        <v>76391</v>
      </c>
      <c r="G242" s="155">
        <f t="shared" si="342"/>
        <v>799775</v>
      </c>
      <c r="H242" s="155">
        <f t="shared" si="343"/>
        <v>5507</v>
      </c>
      <c r="I242" s="155">
        <f t="shared" si="344"/>
        <v>951500</v>
      </c>
      <c r="J242" s="155">
        <f ca="1">SUM(OFFSET($B242,-($B242-1),MATCH(J$6,$7:$7,)-1,1,1):OFFSET($B242,0,MATCH(J$6,$7:$7,)-1,1,1))</f>
        <v>928</v>
      </c>
      <c r="K242" s="155">
        <f ca="1">SUM(OFFSET($B242,-($B242-1),MATCH(K$6,$7:$7,)-1,1,1):OFFSET($B242,0,MATCH(K$6,$7:$7,)-1,1,1))</f>
        <v>162565</v>
      </c>
      <c r="L242" s="155">
        <f ca="1">SUM(OFFSET($B242,-($B242-1),MATCH(L$6,$7:$7,)-1,1,1):OFFSET($B242,0,MATCH(L$6,$7:$7,)-1,1,1))</f>
        <v>1598533</v>
      </c>
      <c r="M242" s="235">
        <v>345291</v>
      </c>
      <c r="N242" s="41">
        <f>'[4]Data Summary'!G117</f>
        <v>5210</v>
      </c>
      <c r="O242" s="41">
        <f>'[4]Data Summary'!K117</f>
        <v>441685</v>
      </c>
      <c r="P242">
        <f t="shared" si="345"/>
        <v>4462664</v>
      </c>
      <c r="Q242">
        <f t="shared" si="346"/>
        <v>65584</v>
      </c>
      <c r="R242">
        <f t="shared" si="347"/>
        <v>5511122</v>
      </c>
      <c r="S242">
        <f ca="1">SUM(OFFSET($B242,-($B242-1),MATCH(S$6,$7:$7,)-1,1,1):OFFSET($B242,0,MATCH(S$6,$7:$7,)-1,1,1))</f>
        <v>10449</v>
      </c>
      <c r="T242">
        <f ca="1">SUM(OFFSET($B242,-($B242-1),MATCH(T$6,$7:$7,)-1,1,1):OFFSET($B242,0,MATCH(T$6,$7:$7,)-1,1,1))</f>
        <v>872137</v>
      </c>
      <c r="U242">
        <f ca="1">SUM(OFFSET($B242,-($B242-1),MATCH(U$6,$7:$7,)-1,1,1):OFFSET($B242,0,MATCH(U$6,$7:$7,)-1,1,1))</f>
        <v>8956130</v>
      </c>
      <c r="V242" s="31">
        <f>'[4]Tab K Summary'!B161</f>
        <v>939</v>
      </c>
      <c r="W242" s="41">
        <f>'[4]Tab K Summary'!D161</f>
        <v>8362</v>
      </c>
      <c r="X242" s="41">
        <f>'[4]Tab K Summary'!$F161</f>
        <v>609</v>
      </c>
      <c r="Y242" s="41">
        <f>'[4]Tab K Summary'!$H161</f>
        <v>17763</v>
      </c>
      <c r="Z242" s="41">
        <f>'[4]Tab K Summary'!$J161</f>
        <v>231</v>
      </c>
      <c r="AA242" s="41">
        <f>'[4]Tab K Summary'!$L161</f>
        <v>246</v>
      </c>
      <c r="AB242" s="41">
        <f>'[4]Tab K Summary'!$N161</f>
        <v>450</v>
      </c>
      <c r="AC242" s="41">
        <f>'[4]Tab K Summary'!$P161</f>
        <v>0</v>
      </c>
      <c r="AD242" s="41">
        <f>'[4]Tab K Summary'!$R161</f>
        <v>0</v>
      </c>
      <c r="AE242" s="41">
        <f>'[4]Tab K Summary'!$T161</f>
        <v>0</v>
      </c>
      <c r="AF242" s="41">
        <f t="shared" si="348"/>
        <v>939</v>
      </c>
      <c r="AG242" s="41">
        <f>'[4]Tab K Summary'!$X161</f>
        <v>0</v>
      </c>
      <c r="AH242" s="41">
        <f>'[4]Tab K Summary'!$Z161</f>
        <v>0</v>
      </c>
      <c r="AI242" s="41">
        <f t="shared" si="349"/>
        <v>609</v>
      </c>
      <c r="AJ242" s="41">
        <f t="shared" si="350"/>
        <v>450</v>
      </c>
      <c r="AK242" s="41">
        <f>'[4]Tab K Summary'!$AF161</f>
        <v>0</v>
      </c>
      <c r="AL242" s="41">
        <f>'[4]Tab K Summary'!$AH161</f>
        <v>0</v>
      </c>
      <c r="AM242" s="41">
        <f>'[4]Tab K Summary'!$AJ161</f>
        <v>0</v>
      </c>
      <c r="AN242" s="41">
        <f>'[4]Tab K Summary'!$AL161</f>
        <v>0</v>
      </c>
      <c r="AO242" s="41">
        <f>'[4]Tab K Summary'!$AN161</f>
        <v>0</v>
      </c>
      <c r="AP242" s="41">
        <f>'[4]Tab K Summary'!$AP161</f>
        <v>0</v>
      </c>
      <c r="AQ242" s="41">
        <f>'[4]Tab K Summary'!$AR161</f>
        <v>0</v>
      </c>
      <c r="AR242" s="2">
        <f t="shared" si="351"/>
        <v>13401</v>
      </c>
      <c r="AS242" s="2">
        <f t="shared" si="352"/>
        <v>128661</v>
      </c>
      <c r="AT242" s="2">
        <f t="shared" si="353"/>
        <v>15257</v>
      </c>
      <c r="AU242" s="2">
        <f t="shared" si="354"/>
        <v>223199</v>
      </c>
      <c r="AV242" s="2">
        <f t="shared" si="355"/>
        <v>5085</v>
      </c>
      <c r="AW242" s="2">
        <f t="shared" si="356"/>
        <v>3653</v>
      </c>
      <c r="AX242" s="2">
        <f t="shared" si="357"/>
        <v>8364</v>
      </c>
      <c r="AY242" s="2">
        <f t="shared" si="358"/>
        <v>0</v>
      </c>
      <c r="AZ242" s="2">
        <f t="shared" si="359"/>
        <v>0</v>
      </c>
      <c r="BA242" s="2">
        <f t="shared" si="360"/>
        <v>0</v>
      </c>
      <c r="BB242" s="2">
        <f t="shared" si="361"/>
        <v>13401</v>
      </c>
      <c r="BC242" s="2">
        <f t="shared" si="362"/>
        <v>0</v>
      </c>
      <c r="BD242" s="2">
        <f t="shared" si="363"/>
        <v>0</v>
      </c>
      <c r="BE242" s="2">
        <f t="shared" si="364"/>
        <v>15257</v>
      </c>
      <c r="BF242" s="2">
        <f t="shared" si="365"/>
        <v>8364</v>
      </c>
      <c r="BG242" s="2">
        <f t="shared" si="366"/>
        <v>0</v>
      </c>
      <c r="BH242" s="2">
        <f t="shared" si="367"/>
        <v>0</v>
      </c>
      <c r="BI242" s="2">
        <f t="shared" si="368"/>
        <v>0</v>
      </c>
      <c r="BJ242" s="2">
        <f t="shared" si="369"/>
        <v>0</v>
      </c>
      <c r="BK242" s="2">
        <f t="shared" si="370"/>
        <v>0</v>
      </c>
      <c r="BL242" s="2">
        <f t="shared" ref="BL242:BM242" si="377">SUM(AP231:AP242)</f>
        <v>0</v>
      </c>
      <c r="BM242" s="2">
        <f t="shared" si="377"/>
        <v>0</v>
      </c>
      <c r="BN242">
        <f ca="1">SUM(OFFSET($B242,-($B242-1),MATCH(BN$6,$7:$7,)-1,1,1):OFFSET($B242,0,MATCH(BN$6,$7:$7,)-1,1,1))</f>
        <v>21229</v>
      </c>
      <c r="BO242">
        <f ca="1">SUM(OFFSET($B242,-($B242-1),MATCH(BO$6,$7:$7,)-1,1,1):OFFSET($B242,0,MATCH(BO$6,$7:$7,)-1,1,1))</f>
        <v>1707</v>
      </c>
      <c r="BP242">
        <f ca="1">SUM(OFFSET($B242,-($B242-1),MATCH(BP$6,$7:$7,)-1,1,1):OFFSET($B242,0,MATCH(BP$6,$7:$7,)-1,1,1))</f>
        <v>37726</v>
      </c>
      <c r="BQ242">
        <f ca="1">SUM(OFFSET($B242,-($B242-1),MATCH(BQ$6,$7:$7,)-1,1,1):OFFSET($B242,0,MATCH(BQ$6,$7:$7,)-1,1,1))</f>
        <v>603</v>
      </c>
      <c r="BR242">
        <f ca="1">SUM(OFFSET($B242,-($B242-1),MATCH(BR$6,$7:$7,)-1,1,1):OFFSET($B242,0,MATCH(BR$6,$7:$7,)-1,1,1))</f>
        <v>592</v>
      </c>
      <c r="BS242">
        <f ca="1">SUM(OFFSET($B242,-($B242-1),MATCH(BS$6,$7:$7,)-1,1,1):OFFSET($B242,0,MATCH(BS$6,$7:$7,)-1,1,1))</f>
        <v>1108</v>
      </c>
      <c r="BT242">
        <f ca="1">SUM(OFFSET($B242,-($B242-1),MATCH(BT$6,$7:$7,)-1,1,1):OFFSET($B242,0,MATCH(BT$6,$7:$7,)-1,1,1))</f>
        <v>0</v>
      </c>
      <c r="BU242">
        <f ca="1">SUM(OFFSET($B242,-($B242-1),MATCH(BU$6,$7:$7,)-1,1,1):OFFSET($B242,0,MATCH(BU$6,$7:$7,)-1,1,1))</f>
        <v>0</v>
      </c>
      <c r="BV242">
        <f ca="1">SUM(OFFSET($B242,-($B242-1),MATCH(BV$6,$7:$7,)-1,1,1):OFFSET($B242,0,MATCH(BV$6,$7:$7,)-1,1,1))</f>
        <v>0</v>
      </c>
      <c r="BW242">
        <f ca="1">SUM(OFFSET($B242,-($B242-1),MATCH(BW$6,$7:$7,)-1,1,1):OFFSET($B242,0,MATCH(BW$6,$7:$7,)-1,1,1))</f>
        <v>1926</v>
      </c>
      <c r="BX242">
        <f ca="1">SUM(OFFSET($B242,-($B242-1),MATCH(BX$6,$7:$7,)-1,1,1):OFFSET($B242,0,MATCH(BX$6,$7:$7,)-1,1,1))</f>
        <v>0</v>
      </c>
      <c r="BY242">
        <f ca="1">SUM(OFFSET($B242,-($B242-1),MATCH(BY$6,$7:$7,)-1,1,1):OFFSET($B242,0,MATCH(BY$6,$7:$7,)-1,1,1))</f>
        <v>0</v>
      </c>
      <c r="BZ242">
        <f ca="1">SUM(OFFSET($B242,-($B242-1),MATCH(BZ$6,$7:$7,)-1,1,1):OFFSET($B242,0,MATCH(BZ$6,$7:$7,)-1,1,1))</f>
        <v>1707</v>
      </c>
      <c r="CA242">
        <f ca="1">SUM(OFFSET($B242,-($B242-1),MATCH(CA$6,$7:$7,)-1,1,1):OFFSET($B242,0,MATCH(CA$6,$7:$7,)-1,1,1))</f>
        <v>1108</v>
      </c>
      <c r="CB242">
        <f ca="1">SUM(OFFSET($B242,-($B242-1),MATCH(CB$6,$7:$7,)-1,1,1):OFFSET($B242,0,MATCH(CB$6,$7:$7,)-1,1,1))</f>
        <v>0</v>
      </c>
      <c r="CC242">
        <f ca="1">SUM(OFFSET($B242,-($B242-1),MATCH(CC$6,$7:$7,)-1,1,1):OFFSET($B242,0,MATCH(CC$6,$7:$7,)-1,1,1))</f>
        <v>0</v>
      </c>
      <c r="CD242">
        <f ca="1">SUM(OFFSET($B242,-($B242-1),MATCH(CD$6,$7:$7,)-1,1,1):OFFSET($B242,0,MATCH(CD$6,$7:$7,)-1,1,1))</f>
        <v>0</v>
      </c>
      <c r="CE242">
        <f ca="1">SUM(OFFSET($B242,-($B242-1),MATCH(CE$6,$7:$7,)-1,1,1):OFFSET($B242,0,MATCH(CE$6,$7:$7,)-1,1,1))</f>
        <v>0</v>
      </c>
      <c r="CF242">
        <f ca="1">SUM(OFFSET($B242,-($B242-1),MATCH(CF$6,$7:$7,)-1,1,1):OFFSET($B242,0,MATCH(CF$6,$7:$7,)-1,1,1))</f>
        <v>0</v>
      </c>
      <c r="CG242">
        <f ca="1">SUM(OFFSET($B242,-($B242-1),MATCH(CG$6,$7:$7,)-1,1,1):OFFSET($B242,0,MATCH(CG$6,$7:$7,)-1,1,1))</f>
        <v>0</v>
      </c>
      <c r="CH242">
        <f ca="1">SUM(OFFSET($B242,-($B242-1),MATCH(CH$6,$7:$7,)-1,1,1):OFFSET($B242,0,MATCH(CH$6,$7:$7,)-1,1,1))</f>
        <v>0</v>
      </c>
      <c r="CI242">
        <f ca="1">SUM(OFFSET($B242,-($B242-1),MATCH(CI$6,$7:$7,)-1,1,1):OFFSET($B242,0,MATCH(CI$6,$7:$7,)-1,1,1))</f>
        <v>26974</v>
      </c>
      <c r="CJ242" s="213">
        <f>'[4]Tab L Summary'!$B161</f>
        <v>2106</v>
      </c>
      <c r="CK242" s="213">
        <f>'[4]Tab L Summary'!$D161</f>
        <v>1513</v>
      </c>
      <c r="CL242" s="213">
        <f>'[4]Tab L Summary'!$F161</f>
        <v>6055</v>
      </c>
      <c r="CM242" s="213">
        <f>'[4]Tab L Summary'!$H161</f>
        <v>0</v>
      </c>
      <c r="CN242" s="213">
        <f>'[4]Tab L Summary'!$J161</f>
        <v>997</v>
      </c>
      <c r="CO242" s="134">
        <f t="shared" si="372"/>
        <v>23181</v>
      </c>
      <c r="CP242" s="2">
        <f t="shared" si="373"/>
        <v>35440</v>
      </c>
      <c r="CQ242" s="2">
        <f t="shared" si="374"/>
        <v>95836</v>
      </c>
      <c r="CR242" s="2">
        <f t="shared" si="375"/>
        <v>0</v>
      </c>
      <c r="CS242" s="2">
        <f t="shared" si="376"/>
        <v>16538</v>
      </c>
      <c r="CT242">
        <f ca="1">SUM(OFFSET($B242,-($B242-1),MATCH(CT$6,$7:$7,)-1,1,1):OFFSET($B242,0,MATCH(CT$6,$7:$7,)-1,1,1))</f>
        <v>5328</v>
      </c>
      <c r="CU242">
        <f ca="1">SUM(OFFSET($B242,-($B242-1),MATCH(CU$6,$7:$7,)-1,1,1):OFFSET($B242,0,MATCH(CU$6,$7:$7,)-1,1,1))</f>
        <v>15370</v>
      </c>
      <c r="CV242">
        <f ca="1">SUM(OFFSET($B242,-($B242-1),MATCH(CV$6,$7:$7,)-1,1,1):OFFSET($B242,0,MATCH(CV$6,$7:$7,)-1,1,1))</f>
        <v>0</v>
      </c>
      <c r="CW242">
        <f ca="1">SUM(OFFSET($B242,-($B242-1),MATCH(CW$6,$7:$7,)-1,1,1):OFFSET($B242,0,MATCH(CW$6,$7:$7,)-1,1,1))</f>
        <v>2468</v>
      </c>
      <c r="CX242">
        <f ca="1">SUM(OFFSET($B242,-($B242-1),MATCH(CX$6,$7:$7,)-1,1,1):OFFSET($B242,0,MATCH(CX$6,$7:$7,)-1,1,1))</f>
        <v>46498</v>
      </c>
      <c r="CY242" s="154"/>
      <c r="CZ242" s="154"/>
      <c r="DA242" s="154"/>
      <c r="DB242" s="154"/>
    </row>
    <row r="243" spans="2:106">
      <c r="B243" s="38">
        <v>3</v>
      </c>
      <c r="C243" s="198">
        <v>45809</v>
      </c>
      <c r="D243" s="153">
        <f>'[4]Data Summary'!E118</f>
        <v>62119</v>
      </c>
      <c r="E243" s="154">
        <f>'[4]Data Summary'!I118</f>
        <v>452</v>
      </c>
      <c r="F243" s="154">
        <f>'[4]Data Summary'!M118</f>
        <v>78891</v>
      </c>
      <c r="G243" s="155">
        <f t="shared" ref="G243" si="378">SUM(D232:D243)</f>
        <v>804778</v>
      </c>
      <c r="H243" s="155">
        <f t="shared" ref="H243" si="379">SUM(E232:E243)</f>
        <v>5528</v>
      </c>
      <c r="I243" s="155">
        <f t="shared" ref="I243" si="380">SUM(F232:F243)</f>
        <v>957742</v>
      </c>
      <c r="J243" s="155">
        <f ca="1">SUM(OFFSET($B243,-($B243-1),MATCH(J$6,$7:$7,)-1,1,1):OFFSET($B243,0,MATCH(J$6,$7:$7,)-1,1,1))</f>
        <v>1380</v>
      </c>
      <c r="K243" s="155">
        <f ca="1">SUM(OFFSET($B243,-($B243-1),MATCH(K$6,$7:$7,)-1,1,1):OFFSET($B243,0,MATCH(K$6,$7:$7,)-1,1,1))</f>
        <v>241456</v>
      </c>
      <c r="L243" s="155">
        <f ca="1">SUM(OFFSET($B243,-($B243-1),MATCH(L$6,$7:$7,)-1,1,1):OFFSET($B243,0,MATCH(L$6,$7:$7,)-1,1,1))</f>
        <v>2403311</v>
      </c>
      <c r="M243" s="31">
        <f>'[4]Data Summary'!C118</f>
        <v>334204</v>
      </c>
      <c r="N243" s="41">
        <f>'[4]Data Summary'!G118</f>
        <v>5891</v>
      </c>
      <c r="O243" s="41">
        <f>'[4]Data Summary'!K118</f>
        <v>435207</v>
      </c>
      <c r="P243">
        <f t="shared" ref="P243" si="381">SUM(M232:M243)</f>
        <v>4443334</v>
      </c>
      <c r="Q243">
        <f t="shared" ref="Q243" si="382">SUM(N232:N243)</f>
        <v>66194</v>
      </c>
      <c r="R243">
        <f t="shared" ref="R243" si="383">SUM(O232:O243)</f>
        <v>5493969</v>
      </c>
      <c r="S243">
        <f ca="1">SUM(OFFSET($B243,-($B243-1),MATCH(S$6,$7:$7,)-1,1,1):OFFSET($B243,0,MATCH(S$6,$7:$7,)-1,1,1))</f>
        <v>16340</v>
      </c>
      <c r="T243">
        <f ca="1">SUM(OFFSET($B243,-($B243-1),MATCH(T$6,$7:$7,)-1,1,1):OFFSET($B243,0,MATCH(T$6,$7:$7,)-1,1,1))</f>
        <v>1307344</v>
      </c>
      <c r="U243">
        <f ca="1">SUM(OFFSET($B243,-($B243-1),MATCH(U$6,$7:$7,)-1,1,1):OFFSET($B243,0,MATCH(U$6,$7:$7,)-1,1,1))</f>
        <v>13399464</v>
      </c>
      <c r="V243" s="31">
        <f>'[4]Tab K Summary'!B162</f>
        <v>1002</v>
      </c>
      <c r="W243" s="41">
        <f>'[4]Tab K Summary'!D162</f>
        <v>8281</v>
      </c>
      <c r="X243" s="41">
        <f>'[4]Tab K Summary'!$F162</f>
        <v>545</v>
      </c>
      <c r="Y243" s="41">
        <f>'[4]Tab K Summary'!$H162</f>
        <v>18788</v>
      </c>
      <c r="Z243" s="41">
        <f>'[4]Tab K Summary'!$J162</f>
        <v>289</v>
      </c>
      <c r="AA243" s="41">
        <f>'[4]Tab K Summary'!$L162</f>
        <v>289</v>
      </c>
      <c r="AB243" s="41">
        <f>'[4]Tab K Summary'!$N162</f>
        <v>509</v>
      </c>
      <c r="AC243" s="41">
        <f>'[4]Tab K Summary'!$P162</f>
        <v>0</v>
      </c>
      <c r="AD243" s="41">
        <f>'[4]Tab K Summary'!$R162</f>
        <v>0</v>
      </c>
      <c r="AE243" s="41">
        <f>'[4]Tab K Summary'!$T162</f>
        <v>0</v>
      </c>
      <c r="AF243" s="41">
        <f t="shared" ref="AF243" si="384">V243</f>
        <v>1002</v>
      </c>
      <c r="AG243" s="41">
        <f>'[4]Tab K Summary'!$X162</f>
        <v>0</v>
      </c>
      <c r="AH243" s="41">
        <f>'[4]Tab K Summary'!$Z162</f>
        <v>0</v>
      </c>
      <c r="AI243" s="41">
        <f t="shared" ref="AI243" si="385">X243</f>
        <v>545</v>
      </c>
      <c r="AJ243" s="41">
        <f t="shared" ref="AJ243" si="386">AB243</f>
        <v>509</v>
      </c>
      <c r="AK243" s="41">
        <f>'[4]Tab K Summary'!$AF162</f>
        <v>0</v>
      </c>
      <c r="AL243" s="41">
        <f>'[4]Tab K Summary'!$AH162</f>
        <v>0</v>
      </c>
      <c r="AM243" s="41">
        <f>'[4]Tab K Summary'!$AJ162</f>
        <v>0</v>
      </c>
      <c r="AN243" s="41">
        <f>'[4]Tab K Summary'!$AL162</f>
        <v>0</v>
      </c>
      <c r="AO243" s="41">
        <f>'[4]Tab K Summary'!$AN162</f>
        <v>0</v>
      </c>
      <c r="AP243" s="41">
        <f>'[4]Tab K Summary'!$AP162</f>
        <v>0</v>
      </c>
      <c r="AQ243" s="41">
        <f>'[4]Tab K Summary'!$AR162</f>
        <v>0</v>
      </c>
      <c r="AR243" s="2">
        <f t="shared" ref="AR243" si="387">SUM(V232:V243)</f>
        <v>13318</v>
      </c>
      <c r="AS243" s="2">
        <f t="shared" ref="AS243" si="388">SUM(W232:W243)</f>
        <v>129140</v>
      </c>
      <c r="AT243" s="2">
        <f t="shared" ref="AT243" si="389">SUM(X232:X243)</f>
        <v>15275</v>
      </c>
      <c r="AU243" s="2">
        <f t="shared" ref="AU243" si="390">SUM(Y232:Y243)</f>
        <v>224067</v>
      </c>
      <c r="AV243" s="2">
        <f t="shared" ref="AV243" si="391">SUM(Z232:Z243)</f>
        <v>5051</v>
      </c>
      <c r="AW243" s="2">
        <f t="shared" ref="AW243" si="392">SUM(AA232:AA243)</f>
        <v>3710</v>
      </c>
      <c r="AX243" s="2">
        <f t="shared" ref="AX243" si="393">SUM(AB232:AB243)</f>
        <v>8397</v>
      </c>
      <c r="AY243" s="2">
        <f t="shared" ref="AY243" si="394">SUM(AC232:AC243)</f>
        <v>0</v>
      </c>
      <c r="AZ243" s="2">
        <f t="shared" ref="AZ243" si="395">SUM(AD232:AD243)</f>
        <v>0</v>
      </c>
      <c r="BA243" s="2">
        <f t="shared" ref="BA243" si="396">SUM(AE232:AE243)</f>
        <v>0</v>
      </c>
      <c r="BB243" s="2">
        <f t="shared" ref="BB243" si="397">SUM(AF232:AF243)</f>
        <v>13318</v>
      </c>
      <c r="BC243" s="2">
        <f t="shared" ref="BC243" si="398">SUM(AG232:AG243)</f>
        <v>0</v>
      </c>
      <c r="BD243" s="2">
        <f t="shared" ref="BD243" si="399">SUM(AH232:AH243)</f>
        <v>0</v>
      </c>
      <c r="BE243" s="2">
        <f t="shared" ref="BE243" si="400">SUM(AI232:AI243)</f>
        <v>15275</v>
      </c>
      <c r="BF243" s="2">
        <f t="shared" ref="BF243" si="401">SUM(AJ232:AJ243)</f>
        <v>8397</v>
      </c>
      <c r="BG243" s="2">
        <f t="shared" ref="BG243" si="402">SUM(AK232:AK243)</f>
        <v>0</v>
      </c>
      <c r="BH243" s="2">
        <f t="shared" ref="BH243" si="403">SUM(AL232:AL243)</f>
        <v>0</v>
      </c>
      <c r="BI243" s="2">
        <f t="shared" ref="BI243" si="404">SUM(AM232:AM243)</f>
        <v>0</v>
      </c>
      <c r="BJ243" s="2">
        <f t="shared" ref="BJ243" si="405">SUM(AN232:AN243)</f>
        <v>0</v>
      </c>
      <c r="BK243" s="2">
        <f t="shared" ref="BK243" si="406">SUM(AO232:AO243)</f>
        <v>0</v>
      </c>
      <c r="BL243" s="2">
        <f t="shared" ref="BL243" si="407">SUM(AP232:AP243)</f>
        <v>0</v>
      </c>
      <c r="BM243" s="2">
        <f t="shared" ref="BM243" si="408">SUM(AQ232:AQ243)</f>
        <v>0</v>
      </c>
      <c r="BN243">
        <f ca="1">SUM(OFFSET($B243,-($B243-1),MATCH(BN$6,$7:$7,)-1,1,1):OFFSET($B243,0,MATCH(BN$6,$7:$7,)-1,1,1))</f>
        <v>29510</v>
      </c>
      <c r="BO243">
        <f ca="1">SUM(OFFSET($B243,-($B243-1),MATCH(BO$6,$7:$7,)-1,1,1):OFFSET($B243,0,MATCH(BO$6,$7:$7,)-1,1,1))</f>
        <v>2252</v>
      </c>
      <c r="BP243">
        <f ca="1">SUM(OFFSET($B243,-($B243-1),MATCH(BP$6,$7:$7,)-1,1,1):OFFSET($B243,0,MATCH(BP$6,$7:$7,)-1,1,1))</f>
        <v>56514</v>
      </c>
      <c r="BQ243">
        <f ca="1">SUM(OFFSET($B243,-($B243-1),MATCH(BQ$6,$7:$7,)-1,1,1):OFFSET($B243,0,MATCH(BQ$6,$7:$7,)-1,1,1))</f>
        <v>892</v>
      </c>
      <c r="BR243">
        <f ca="1">SUM(OFFSET($B243,-($B243-1),MATCH(BR$6,$7:$7,)-1,1,1):OFFSET($B243,0,MATCH(BR$6,$7:$7,)-1,1,1))</f>
        <v>881</v>
      </c>
      <c r="BS243">
        <f ca="1">SUM(OFFSET($B243,-($B243-1),MATCH(BS$6,$7:$7,)-1,1,1):OFFSET($B243,0,MATCH(BS$6,$7:$7,)-1,1,1))</f>
        <v>1617</v>
      </c>
      <c r="BT243">
        <f ca="1">SUM(OFFSET($B243,-($B243-1),MATCH(BT$6,$7:$7,)-1,1,1):OFFSET($B243,0,MATCH(BT$6,$7:$7,)-1,1,1))</f>
        <v>0</v>
      </c>
      <c r="BU243">
        <f ca="1">SUM(OFFSET($B243,-($B243-1),MATCH(BU$6,$7:$7,)-1,1,1):OFFSET($B243,0,MATCH(BU$6,$7:$7,)-1,1,1))</f>
        <v>0</v>
      </c>
      <c r="BV243">
        <f ca="1">SUM(OFFSET($B243,-($B243-1),MATCH(BV$6,$7:$7,)-1,1,1):OFFSET($B243,0,MATCH(BV$6,$7:$7,)-1,1,1))</f>
        <v>0</v>
      </c>
      <c r="BW243">
        <f ca="1">SUM(OFFSET($B243,-($B243-1),MATCH(BW$6,$7:$7,)-1,1,1):OFFSET($B243,0,MATCH(BW$6,$7:$7,)-1,1,1))</f>
        <v>2928</v>
      </c>
      <c r="BX243">
        <f ca="1">SUM(OFFSET($B243,-($B243-1),MATCH(BX$6,$7:$7,)-1,1,1):OFFSET($B243,0,MATCH(BX$6,$7:$7,)-1,1,1))</f>
        <v>0</v>
      </c>
      <c r="BY243">
        <f ca="1">SUM(OFFSET($B243,-($B243-1),MATCH(BY$6,$7:$7,)-1,1,1):OFFSET($B243,0,MATCH(BY$6,$7:$7,)-1,1,1))</f>
        <v>0</v>
      </c>
      <c r="BZ243">
        <f ca="1">SUM(OFFSET($B243,-($B243-1),MATCH(BZ$6,$7:$7,)-1,1,1):OFFSET($B243,0,MATCH(BZ$6,$7:$7,)-1,1,1))</f>
        <v>2252</v>
      </c>
      <c r="CA243">
        <f ca="1">SUM(OFFSET($B243,-($B243-1),MATCH(CA$6,$7:$7,)-1,1,1):OFFSET($B243,0,MATCH(CA$6,$7:$7,)-1,1,1))</f>
        <v>1617</v>
      </c>
      <c r="CB243">
        <f ca="1">SUM(OFFSET($B243,-($B243-1),MATCH(CB$6,$7:$7,)-1,1,1):OFFSET($B243,0,MATCH(CB$6,$7:$7,)-1,1,1))</f>
        <v>0</v>
      </c>
      <c r="CC243">
        <f ca="1">SUM(OFFSET($B243,-($B243-1),MATCH(CC$6,$7:$7,)-1,1,1):OFFSET($B243,0,MATCH(CC$6,$7:$7,)-1,1,1))</f>
        <v>0</v>
      </c>
      <c r="CD243">
        <f ca="1">SUM(OFFSET($B243,-($B243-1),MATCH(CD$6,$7:$7,)-1,1,1):OFFSET($B243,0,MATCH(CD$6,$7:$7,)-1,1,1))</f>
        <v>0</v>
      </c>
      <c r="CE243">
        <f ca="1">SUM(OFFSET($B243,-($B243-1),MATCH(CE$6,$7:$7,)-1,1,1):OFFSET($B243,0,MATCH(CE$6,$7:$7,)-1,1,1))</f>
        <v>0</v>
      </c>
      <c r="CF243">
        <f ca="1">SUM(OFFSET($B243,-($B243-1),MATCH(CF$6,$7:$7,)-1,1,1):OFFSET($B243,0,MATCH(CF$6,$7:$7,)-1,1,1))</f>
        <v>0</v>
      </c>
      <c r="CG243">
        <f ca="1">SUM(OFFSET($B243,-($B243-1),MATCH(CG$6,$7:$7,)-1,1,1):OFFSET($B243,0,MATCH(CG$6,$7:$7,)-1,1,1))</f>
        <v>0</v>
      </c>
      <c r="CH243">
        <f ca="1">SUM(OFFSET($B243,-($B243-1),MATCH(CH$6,$7:$7,)-1,1,1):OFFSET($B243,0,MATCH(CH$6,$7:$7,)-1,1,1))</f>
        <v>0</v>
      </c>
      <c r="CI243">
        <f ca="1">SUM(OFFSET($B243,-($B243-1),MATCH(CI$6,$7:$7,)-1,1,1):OFFSET($B243,0,MATCH(CI$6,$7:$7,)-1,1,1))</f>
        <v>40292</v>
      </c>
      <c r="CJ243" s="213">
        <f>'[4]Tab L Summary'!$B162</f>
        <v>2026</v>
      </c>
      <c r="CK243" s="213">
        <f>'[4]Tab L Summary'!$D162</f>
        <v>1508</v>
      </c>
      <c r="CL243" s="213">
        <f>'[4]Tab L Summary'!$F162</f>
        <v>6003</v>
      </c>
      <c r="CM243" s="213">
        <f>'[4]Tab L Summary'!$H162</f>
        <v>0</v>
      </c>
      <c r="CN243" s="213">
        <f>'[4]Tab L Summary'!$J162</f>
        <v>1085</v>
      </c>
      <c r="CO243" s="134">
        <f t="shared" ref="CO243" si="409">SUM(CJ232:CJ243)</f>
        <v>23445</v>
      </c>
      <c r="CP243" s="2">
        <f t="shared" ref="CP243" si="410">SUM(CK232:CK243)</f>
        <v>35322</v>
      </c>
      <c r="CQ243" s="2">
        <f t="shared" ref="CQ243" si="411">SUM(CL232:CL243)</f>
        <v>96289</v>
      </c>
      <c r="CR243" s="2">
        <f t="shared" ref="CR243" si="412">SUM(CM232:CM243)</f>
        <v>0</v>
      </c>
      <c r="CS243" s="2">
        <f t="shared" ref="CS243" si="413">SUM(CN232:CN243)</f>
        <v>16436</v>
      </c>
      <c r="CT243">
        <f ca="1">SUM(OFFSET($B243,-($B243-1),MATCH(CT$6,$7:$7,)-1,1,1):OFFSET($B243,0,MATCH(CT$6,$7:$7,)-1,1,1))</f>
        <v>6836</v>
      </c>
      <c r="CU243">
        <f ca="1">SUM(OFFSET($B243,-($B243-1),MATCH(CU$6,$7:$7,)-1,1,1):OFFSET($B243,0,MATCH(CU$6,$7:$7,)-1,1,1))</f>
        <v>21373</v>
      </c>
      <c r="CV243">
        <f ca="1">SUM(OFFSET($B243,-($B243-1),MATCH(CV$6,$7:$7,)-1,1,1):OFFSET($B243,0,MATCH(CV$6,$7:$7,)-1,1,1))</f>
        <v>0</v>
      </c>
      <c r="CW243">
        <f ca="1">SUM(OFFSET($B243,-($B243-1),MATCH(CW$6,$7:$7,)-1,1,1):OFFSET($B243,0,MATCH(CW$6,$7:$7,)-1,1,1))</f>
        <v>3553</v>
      </c>
      <c r="CX243">
        <f ca="1">SUM(OFFSET($B243,-($B243-1),MATCH(CX$6,$7:$7,)-1,1,1):OFFSET($B243,0,MATCH(CX$6,$7:$7,)-1,1,1))</f>
        <v>69943</v>
      </c>
      <c r="CY243" s="154"/>
      <c r="CZ243" s="154"/>
      <c r="DA243" s="154"/>
      <c r="DB243" s="154"/>
    </row>
    <row r="244" spans="2:106">
      <c r="B244" s="38">
        <v>4</v>
      </c>
      <c r="C244" s="198">
        <v>45839</v>
      </c>
      <c r="D244" s="153">
        <f>'[4]Data Summary'!E119</f>
        <v>65401</v>
      </c>
      <c r="E244" s="154">
        <f>'[4]Data Summary'!I119</f>
        <v>465</v>
      </c>
      <c r="F244" s="154">
        <f>'[4]Data Summary'!M119</f>
        <v>81449</v>
      </c>
      <c r="G244" s="155">
        <f t="shared" ref="G244" si="414">SUM(D233:D244)</f>
        <v>807139</v>
      </c>
      <c r="H244" s="155">
        <f t="shared" ref="H244" si="415">SUM(E233:E244)</f>
        <v>5524</v>
      </c>
      <c r="I244" s="155">
        <f t="shared" ref="I244" si="416">SUM(F233:F244)</f>
        <v>960936</v>
      </c>
      <c r="J244" s="155">
        <f ca="1">SUM(OFFSET($B244,-($B244-1),MATCH(J$6,$7:$7,)-1,1,1):OFFSET($B244,0,MATCH(J$6,$7:$7,)-1,1,1))</f>
        <v>1845</v>
      </c>
      <c r="K244" s="155">
        <f ca="1">SUM(OFFSET($B244,-($B244-1),MATCH(K$6,$7:$7,)-1,1,1):OFFSET($B244,0,MATCH(K$6,$7:$7,)-1,1,1))</f>
        <v>322905</v>
      </c>
      <c r="L244" s="155">
        <f ca="1">SUM(OFFSET($B244,-($B244-1),MATCH(L$6,$7:$7,)-1,1,1):OFFSET($B244,0,MATCH(L$6,$7:$7,)-1,1,1))</f>
        <v>3210450</v>
      </c>
      <c r="M244" s="31">
        <f>'[4]Data Summary'!C119</f>
        <v>358976</v>
      </c>
      <c r="N244" s="41">
        <f>'[4]Data Summary'!G119</f>
        <v>5311</v>
      </c>
      <c r="O244" s="41">
        <f>'[4]Data Summary'!K119</f>
        <v>446788</v>
      </c>
      <c r="P244">
        <f t="shared" ref="P244" si="417">SUM(M233:M244)</f>
        <v>4424322</v>
      </c>
      <c r="Q244">
        <f t="shared" ref="Q244" si="418">SUM(N233:N244)</f>
        <v>65970</v>
      </c>
      <c r="R244">
        <f t="shared" ref="R244" si="419">SUM(O233:O244)</f>
        <v>5471050</v>
      </c>
      <c r="S244">
        <f ca="1">SUM(OFFSET($B244,-($B244-1),MATCH(S$6,$7:$7,)-1,1,1):OFFSET($B244,0,MATCH(S$6,$7:$7,)-1,1,1))</f>
        <v>21651</v>
      </c>
      <c r="T244">
        <f ca="1">SUM(OFFSET($B244,-($B244-1),MATCH(T$6,$7:$7,)-1,1,1):OFFSET($B244,0,MATCH(T$6,$7:$7,)-1,1,1))</f>
        <v>1754132</v>
      </c>
      <c r="U244">
        <f ca="1">SUM(OFFSET($B244,-($B244-1),MATCH(U$6,$7:$7,)-1,1,1):OFFSET($B244,0,MATCH(U$6,$7:$7,)-1,1,1))</f>
        <v>17823786</v>
      </c>
      <c r="V244" s="31">
        <f>'[4]Tab K Summary'!B163</f>
        <v>1161</v>
      </c>
      <c r="W244" s="41">
        <f>'[4]Tab K Summary'!D163</f>
        <v>8894</v>
      </c>
      <c r="X244" s="41">
        <f>'[4]Tab K Summary'!$F163</f>
        <v>814</v>
      </c>
      <c r="Y244" s="41">
        <f>'[4]Tab K Summary'!$H163</f>
        <v>22094</v>
      </c>
      <c r="Z244" s="41">
        <f>'[4]Tab K Summary'!$J163</f>
        <v>311</v>
      </c>
      <c r="AA244" s="41">
        <f>'[4]Tab K Summary'!$L163</f>
        <v>199</v>
      </c>
      <c r="AB244" s="41">
        <f>'[4]Tab K Summary'!$N163</f>
        <v>489</v>
      </c>
      <c r="AC244" s="41">
        <f>'[4]Tab K Summary'!$P163</f>
        <v>0</v>
      </c>
      <c r="AD244" s="41">
        <f>'[4]Tab K Summary'!$R163</f>
        <v>0</v>
      </c>
      <c r="AE244" s="41">
        <f>'[4]Tab K Summary'!$T163</f>
        <v>0</v>
      </c>
      <c r="AF244" s="41">
        <f t="shared" ref="AF244" si="420">V244</f>
        <v>1161</v>
      </c>
      <c r="AG244" s="41">
        <f>'[4]Tab K Summary'!$X163</f>
        <v>0</v>
      </c>
      <c r="AH244" s="41">
        <f>'[4]Tab K Summary'!$Z163</f>
        <v>0</v>
      </c>
      <c r="AI244" s="41">
        <f t="shared" ref="AI244" si="421">X244</f>
        <v>814</v>
      </c>
      <c r="AJ244" s="41">
        <f t="shared" ref="AJ244" si="422">AB244</f>
        <v>489</v>
      </c>
      <c r="AK244" s="41">
        <f>'[4]Tab K Summary'!$AF163</f>
        <v>0</v>
      </c>
      <c r="AL244" s="41">
        <f>'[4]Tab K Summary'!$AH163</f>
        <v>0</v>
      </c>
      <c r="AM244" s="41">
        <f>'[4]Tab K Summary'!$AJ163</f>
        <v>0</v>
      </c>
      <c r="AN244" s="41">
        <f>'[4]Tab K Summary'!$AL163</f>
        <v>0</v>
      </c>
      <c r="AO244" s="41">
        <f>'[4]Tab K Summary'!$AN163</f>
        <v>0</v>
      </c>
      <c r="AP244" s="41">
        <f>'[4]Tab K Summary'!$AP163</f>
        <v>0</v>
      </c>
      <c r="AQ244" s="41">
        <f>'[4]Tab K Summary'!$AR163</f>
        <v>0</v>
      </c>
      <c r="AR244" s="2">
        <f t="shared" ref="AR244" si="423">SUM(V233:V244)</f>
        <v>13449</v>
      </c>
      <c r="AS244" s="2">
        <f t="shared" ref="AS244" si="424">SUM(W233:W244)</f>
        <v>130529</v>
      </c>
      <c r="AT244" s="2">
        <f t="shared" ref="AT244" si="425">SUM(X233:X244)</f>
        <v>15384</v>
      </c>
      <c r="AU244" s="2">
        <f t="shared" ref="AU244" si="426">SUM(Y233:Y244)</f>
        <v>225350</v>
      </c>
      <c r="AV244" s="2">
        <f t="shared" ref="AV244" si="427">SUM(Z233:Z244)</f>
        <v>5023</v>
      </c>
      <c r="AW244" s="2">
        <f t="shared" ref="AW244" si="428">SUM(AA233:AA244)</f>
        <v>3634</v>
      </c>
      <c r="AX244" s="2">
        <f t="shared" ref="AX244" si="429">SUM(AB233:AB244)</f>
        <v>8461</v>
      </c>
      <c r="AY244" s="2">
        <f t="shared" ref="AY244" si="430">SUM(AC233:AC244)</f>
        <v>0</v>
      </c>
      <c r="AZ244" s="2">
        <f t="shared" ref="AZ244" si="431">SUM(AD233:AD244)</f>
        <v>0</v>
      </c>
      <c r="BA244" s="2">
        <f t="shared" ref="BA244" si="432">SUM(AE233:AE244)</f>
        <v>0</v>
      </c>
      <c r="BB244" s="2">
        <f t="shared" ref="BB244" si="433">SUM(AF233:AF244)</f>
        <v>13449</v>
      </c>
      <c r="BC244" s="2">
        <f t="shared" ref="BC244" si="434">SUM(AG233:AG244)</f>
        <v>0</v>
      </c>
      <c r="BD244" s="2">
        <f t="shared" ref="BD244" si="435">SUM(AH233:AH244)</f>
        <v>0</v>
      </c>
      <c r="BE244" s="2">
        <f t="shared" ref="BE244" si="436">SUM(AI233:AI244)</f>
        <v>15384</v>
      </c>
      <c r="BF244" s="2">
        <f t="shared" ref="BF244" si="437">SUM(AJ233:AJ244)</f>
        <v>8461</v>
      </c>
      <c r="BG244" s="2">
        <f t="shared" ref="BG244" si="438">SUM(AK233:AK244)</f>
        <v>0</v>
      </c>
      <c r="BH244" s="2">
        <f t="shared" ref="BH244" si="439">SUM(AL233:AL244)</f>
        <v>0</v>
      </c>
      <c r="BI244" s="2">
        <f t="shared" ref="BI244" si="440">SUM(AM233:AM244)</f>
        <v>0</v>
      </c>
      <c r="BJ244" s="2">
        <f t="shared" ref="BJ244" si="441">SUM(AN233:AN244)</f>
        <v>0</v>
      </c>
      <c r="BK244" s="2">
        <f t="shared" ref="BK244" si="442">SUM(AO233:AO244)</f>
        <v>0</v>
      </c>
      <c r="BL244" s="2">
        <f t="shared" ref="BL244" si="443">SUM(AP233:AP244)</f>
        <v>0</v>
      </c>
      <c r="BM244" s="2">
        <f t="shared" ref="BM244" si="444">SUM(AQ233:AQ244)</f>
        <v>0</v>
      </c>
      <c r="BN244">
        <f ca="1">SUM(OFFSET($B244,-($B244-1),MATCH(BN$6,$7:$7,)-1,1,1):OFFSET($B244,0,MATCH(BN$6,$7:$7,)-1,1,1))</f>
        <v>38404</v>
      </c>
      <c r="BO244">
        <f ca="1">SUM(OFFSET($B244,-($B244-1),MATCH(BO$6,$7:$7,)-1,1,1):OFFSET($B244,0,MATCH(BO$6,$7:$7,)-1,1,1))</f>
        <v>3066</v>
      </c>
      <c r="BP244">
        <f ca="1">SUM(OFFSET($B244,-($B244-1),MATCH(BP$6,$7:$7,)-1,1,1):OFFSET($B244,0,MATCH(BP$6,$7:$7,)-1,1,1))</f>
        <v>78608</v>
      </c>
      <c r="BQ244">
        <f ca="1">SUM(OFFSET($B244,-($B244-1),MATCH(BQ$6,$7:$7,)-1,1,1):OFFSET($B244,0,MATCH(BQ$6,$7:$7,)-1,1,1))</f>
        <v>1203</v>
      </c>
      <c r="BR244">
        <f ca="1">SUM(OFFSET($B244,-($B244-1),MATCH(BR$6,$7:$7,)-1,1,1):OFFSET($B244,0,MATCH(BR$6,$7:$7,)-1,1,1))</f>
        <v>1080</v>
      </c>
      <c r="BS244">
        <f ca="1">SUM(OFFSET($B244,-($B244-1),MATCH(BS$6,$7:$7,)-1,1,1):OFFSET($B244,0,MATCH(BS$6,$7:$7,)-1,1,1))</f>
        <v>2106</v>
      </c>
      <c r="BT244">
        <f ca="1">SUM(OFFSET($B244,-($B244-1),MATCH(BT$6,$7:$7,)-1,1,1):OFFSET($B244,0,MATCH(BT$6,$7:$7,)-1,1,1))</f>
        <v>0</v>
      </c>
      <c r="BU244">
        <f ca="1">SUM(OFFSET($B244,-($B244-1),MATCH(BU$6,$7:$7,)-1,1,1):OFFSET($B244,0,MATCH(BU$6,$7:$7,)-1,1,1))</f>
        <v>0</v>
      </c>
      <c r="BV244">
        <f ca="1">SUM(OFFSET($B244,-($B244-1),MATCH(BV$6,$7:$7,)-1,1,1):OFFSET($B244,0,MATCH(BV$6,$7:$7,)-1,1,1))</f>
        <v>0</v>
      </c>
      <c r="BW244">
        <f ca="1">SUM(OFFSET($B244,-($B244-1),MATCH(BW$6,$7:$7,)-1,1,1):OFFSET($B244,0,MATCH(BW$6,$7:$7,)-1,1,1))</f>
        <v>4089</v>
      </c>
      <c r="BX244">
        <f ca="1">SUM(OFFSET($B244,-($B244-1),MATCH(BX$6,$7:$7,)-1,1,1):OFFSET($B244,0,MATCH(BX$6,$7:$7,)-1,1,1))</f>
        <v>0</v>
      </c>
      <c r="BY244">
        <f ca="1">SUM(OFFSET($B244,-($B244-1),MATCH(BY$6,$7:$7,)-1,1,1):OFFSET($B244,0,MATCH(BY$6,$7:$7,)-1,1,1))</f>
        <v>0</v>
      </c>
      <c r="BZ244">
        <f ca="1">SUM(OFFSET($B244,-($B244-1),MATCH(BZ$6,$7:$7,)-1,1,1):OFFSET($B244,0,MATCH(BZ$6,$7:$7,)-1,1,1))</f>
        <v>3066</v>
      </c>
      <c r="CA244">
        <f ca="1">SUM(OFFSET($B244,-($B244-1),MATCH(CA$6,$7:$7,)-1,1,1):OFFSET($B244,0,MATCH(CA$6,$7:$7,)-1,1,1))</f>
        <v>2106</v>
      </c>
      <c r="CB244">
        <f ca="1">SUM(OFFSET($B244,-($B244-1),MATCH(CB$6,$7:$7,)-1,1,1):OFFSET($B244,0,MATCH(CB$6,$7:$7,)-1,1,1))</f>
        <v>0</v>
      </c>
      <c r="CC244">
        <f ca="1">SUM(OFFSET($B244,-($B244-1),MATCH(CC$6,$7:$7,)-1,1,1):OFFSET($B244,0,MATCH(CC$6,$7:$7,)-1,1,1))</f>
        <v>0</v>
      </c>
      <c r="CD244">
        <f ca="1">SUM(OFFSET($B244,-($B244-1),MATCH(CD$6,$7:$7,)-1,1,1):OFFSET($B244,0,MATCH(CD$6,$7:$7,)-1,1,1))</f>
        <v>0</v>
      </c>
      <c r="CE244">
        <f ca="1">SUM(OFFSET($B244,-($B244-1),MATCH(CE$6,$7:$7,)-1,1,1):OFFSET($B244,0,MATCH(CE$6,$7:$7,)-1,1,1))</f>
        <v>0</v>
      </c>
      <c r="CF244">
        <f ca="1">SUM(OFFSET($B244,-($B244-1),MATCH(CF$6,$7:$7,)-1,1,1):OFFSET($B244,0,MATCH(CF$6,$7:$7,)-1,1,1))</f>
        <v>0</v>
      </c>
      <c r="CG244">
        <f ca="1">SUM(OFFSET($B244,-($B244-1),MATCH(CG$6,$7:$7,)-1,1,1):OFFSET($B244,0,MATCH(CG$6,$7:$7,)-1,1,1))</f>
        <v>0</v>
      </c>
      <c r="CH244">
        <f ca="1">SUM(OFFSET($B244,-($B244-1),MATCH(CH$6,$7:$7,)-1,1,1):OFFSET($B244,0,MATCH(CH$6,$7:$7,)-1,1,1))</f>
        <v>0</v>
      </c>
      <c r="CI244">
        <f ca="1">SUM(OFFSET($B244,-($B244-1),MATCH(CI$6,$7:$7,)-1,1,1):OFFSET($B244,0,MATCH(CI$6,$7:$7,)-1,1,1))</f>
        <v>53741</v>
      </c>
      <c r="CJ244" s="213">
        <f>'[4]Tab L Summary'!$B163</f>
        <v>1847</v>
      </c>
      <c r="CK244" s="213">
        <f>'[4]Tab L Summary'!$D163</f>
        <v>2003</v>
      </c>
      <c r="CL244" s="213">
        <f>'[4]Tab L Summary'!$F163</f>
        <v>6442</v>
      </c>
      <c r="CM244" s="213">
        <f>'[4]Tab L Summary'!$H163</f>
        <v>0</v>
      </c>
      <c r="CN244" s="213">
        <f>'[4]Tab L Summary'!$J163</f>
        <v>1262</v>
      </c>
      <c r="CO244" s="134">
        <f t="shared" ref="CO244" si="445">SUM(CJ233:CJ244)</f>
        <v>23640</v>
      </c>
      <c r="CP244" s="2">
        <f t="shared" ref="CP244" si="446">SUM(CK233:CK244)</f>
        <v>35871</v>
      </c>
      <c r="CQ244" s="2">
        <f t="shared" ref="CQ244" si="447">SUM(CL233:CL244)</f>
        <v>97202</v>
      </c>
      <c r="CR244" s="2">
        <f t="shared" ref="CR244" si="448">SUM(CM233:CM244)</f>
        <v>0</v>
      </c>
      <c r="CS244" s="2">
        <f t="shared" ref="CS244" si="449">SUM(CN233:CN244)</f>
        <v>16393</v>
      </c>
      <c r="CT244">
        <f ca="1">SUM(OFFSET($B244,-($B244-1),MATCH(CT$6,$7:$7,)-1,1,1):OFFSET($B244,0,MATCH(CT$6,$7:$7,)-1,1,1))</f>
        <v>8839</v>
      </c>
      <c r="CU244">
        <f ca="1">SUM(OFFSET($B244,-($B244-1),MATCH(CU$6,$7:$7,)-1,1,1):OFFSET($B244,0,MATCH(CU$6,$7:$7,)-1,1,1))</f>
        <v>27815</v>
      </c>
      <c r="CV244">
        <f ca="1">SUM(OFFSET($B244,-($B244-1),MATCH(CV$6,$7:$7,)-1,1,1):OFFSET($B244,0,MATCH(CV$6,$7:$7,)-1,1,1))</f>
        <v>0</v>
      </c>
      <c r="CW244">
        <f ca="1">SUM(OFFSET($B244,-($B244-1),MATCH(CW$6,$7:$7,)-1,1,1):OFFSET($B244,0,MATCH(CW$6,$7:$7,)-1,1,1))</f>
        <v>4815</v>
      </c>
      <c r="CX244">
        <f ca="1">SUM(OFFSET($B244,-($B244-1),MATCH(CX$6,$7:$7,)-1,1,1):OFFSET($B244,0,MATCH(CX$6,$7:$7,)-1,1,1))</f>
        <v>93583</v>
      </c>
      <c r="CY244" s="154"/>
      <c r="CZ244" s="154"/>
      <c r="DA244" s="154"/>
      <c r="DB244" s="154"/>
    </row>
    <row r="245" spans="2:106">
      <c r="B245" s="38">
        <v>5</v>
      </c>
      <c r="C245" s="198">
        <v>45870</v>
      </c>
      <c r="D245" s="153">
        <f>'[4]Data Summary'!E120</f>
        <v>61710</v>
      </c>
      <c r="E245" s="154">
        <f>'[4]Data Summary'!I120</f>
        <v>463</v>
      </c>
      <c r="F245" s="154">
        <f>'[4]Data Summary'!M120</f>
        <v>80905</v>
      </c>
      <c r="G245" s="155">
        <f t="shared" ref="G245" si="450">SUM(D234:D245)</f>
        <v>810497</v>
      </c>
      <c r="H245" s="155">
        <f t="shared" ref="H245" si="451">SUM(E234:E245)</f>
        <v>5562</v>
      </c>
      <c r="I245" s="155">
        <f t="shared" ref="I245" si="452">SUM(F234:F245)</f>
        <v>970204</v>
      </c>
      <c r="J245" s="155">
        <f ca="1">SUM(OFFSET($B245,-($B245-1),MATCH(J$6,$7:$7,)-1,1,1):OFFSET($B245,0,MATCH(J$6,$7:$7,)-1,1,1))</f>
        <v>2308</v>
      </c>
      <c r="K245" s="155">
        <f ca="1">SUM(OFFSET($B245,-($B245-1),MATCH(K$6,$7:$7,)-1,1,1):OFFSET($B245,0,MATCH(K$6,$7:$7,)-1,1,1))</f>
        <v>403810</v>
      </c>
      <c r="L245" s="155">
        <f ca="1">SUM(OFFSET($B245,-($B245-1),MATCH(L$6,$7:$7,)-1,1,1):OFFSET($B245,0,MATCH(L$6,$7:$7,)-1,1,1))</f>
        <v>4020947</v>
      </c>
      <c r="M245" s="31">
        <f>'[4]Data Summary'!C120</f>
        <v>362326</v>
      </c>
      <c r="N245" s="41">
        <f>'[4]Data Summary'!G120</f>
        <v>5277</v>
      </c>
      <c r="O245" s="41">
        <f>'[4]Data Summary'!K120</f>
        <v>449246</v>
      </c>
      <c r="P245">
        <f t="shared" ref="P245" si="453">SUM(M234:M245)</f>
        <v>4420836</v>
      </c>
      <c r="Q245">
        <f t="shared" ref="Q245" si="454">SUM(N234:N245)</f>
        <v>65873</v>
      </c>
      <c r="R245">
        <f t="shared" ref="R245" si="455">SUM(O234:O245)</f>
        <v>5458733</v>
      </c>
      <c r="S245">
        <f ca="1">SUM(OFFSET($B245,-($B245-1),MATCH(S$6,$7:$7,)-1,1,1):OFFSET($B245,0,MATCH(S$6,$7:$7,)-1,1,1))</f>
        <v>26928</v>
      </c>
      <c r="T245">
        <f ca="1">SUM(OFFSET($B245,-($B245-1),MATCH(T$6,$7:$7,)-1,1,1):OFFSET($B245,0,MATCH(T$6,$7:$7,)-1,1,1))</f>
        <v>2203378</v>
      </c>
      <c r="U245">
        <f ca="1">SUM(OFFSET($B245,-($B245-1),MATCH(U$6,$7:$7,)-1,1,1):OFFSET($B245,0,MATCH(U$6,$7:$7,)-1,1,1))</f>
        <v>22244622</v>
      </c>
      <c r="V245" s="31">
        <f>'[4]Tab K Summary'!B164</f>
        <v>1024</v>
      </c>
      <c r="W245" s="41">
        <f>'[4]Tab K Summary'!D164</f>
        <v>8760</v>
      </c>
      <c r="X245" s="41">
        <f>'[4]Tab K Summary'!$F164</f>
        <v>753</v>
      </c>
      <c r="Y245" s="41">
        <f>'[4]Tab K Summary'!$H164</f>
        <v>18982</v>
      </c>
      <c r="Z245" s="41">
        <f>'[4]Tab K Summary'!$J164</f>
        <v>219</v>
      </c>
      <c r="AA245" s="41">
        <f>'[4]Tab K Summary'!$L164</f>
        <v>241</v>
      </c>
      <c r="AB245" s="41">
        <f>'[4]Tab K Summary'!$N164</f>
        <v>419</v>
      </c>
      <c r="AC245" s="41">
        <f>'[4]Tab K Summary'!$P164</f>
        <v>0</v>
      </c>
      <c r="AD245" s="41">
        <f>'[4]Tab K Summary'!$R164</f>
        <v>0</v>
      </c>
      <c r="AE245" s="41">
        <f>'[4]Tab K Summary'!$T164</f>
        <v>0</v>
      </c>
      <c r="AF245" s="41">
        <f t="shared" ref="AF245" si="456">V245</f>
        <v>1024</v>
      </c>
      <c r="AG245" s="41">
        <f>'[4]Tab K Summary'!$X164</f>
        <v>0</v>
      </c>
      <c r="AH245" s="41">
        <f>'[4]Tab K Summary'!$Z164</f>
        <v>0</v>
      </c>
      <c r="AI245" s="41">
        <f t="shared" ref="AI245" si="457">X245</f>
        <v>753</v>
      </c>
      <c r="AJ245" s="41">
        <f t="shared" ref="AJ245" si="458">AB245</f>
        <v>419</v>
      </c>
      <c r="AK245" s="41">
        <f>'[4]Tab K Summary'!$AF164</f>
        <v>0</v>
      </c>
      <c r="AL245" s="41">
        <f>'[4]Tab K Summary'!$AH164</f>
        <v>0</v>
      </c>
      <c r="AM245" s="41">
        <f>'[4]Tab K Summary'!$AJ164</f>
        <v>0</v>
      </c>
      <c r="AN245" s="41">
        <f>'[4]Tab K Summary'!$AL164</f>
        <v>0</v>
      </c>
      <c r="AO245" s="41">
        <f>'[4]Tab K Summary'!$AN164</f>
        <v>0</v>
      </c>
      <c r="AP245" s="41">
        <f>'[4]Tab K Summary'!$AP164</f>
        <v>0</v>
      </c>
      <c r="AQ245" s="41">
        <f>'[4]Tab K Summary'!$AR164</f>
        <v>0</v>
      </c>
      <c r="AR245" s="2">
        <f t="shared" ref="AR245" si="459">SUM(V234:V245)</f>
        <v>13206</v>
      </c>
      <c r="AS245" s="2">
        <f t="shared" ref="AS245" si="460">SUM(W234:W245)</f>
        <v>131407</v>
      </c>
      <c r="AT245" s="2">
        <f t="shared" ref="AT245" si="461">SUM(X234:X245)</f>
        <v>15463</v>
      </c>
      <c r="AU245" s="2">
        <f t="shared" ref="AU245" si="462">SUM(Y234:Y245)</f>
        <v>226370</v>
      </c>
      <c r="AV245" s="2">
        <f t="shared" ref="AV245" si="463">SUM(Z234:Z245)</f>
        <v>4815</v>
      </c>
      <c r="AW245" s="2">
        <f t="shared" ref="AW245" si="464">SUM(AA234:AA245)</f>
        <v>3649</v>
      </c>
      <c r="AX245" s="2">
        <f t="shared" ref="AX245" si="465">SUM(AB234:AB245)</f>
        <v>8429</v>
      </c>
      <c r="AY245" s="2">
        <f t="shared" ref="AY245" si="466">SUM(AC234:AC245)</f>
        <v>0</v>
      </c>
      <c r="AZ245" s="2">
        <f t="shared" ref="AZ245" si="467">SUM(AD234:AD245)</f>
        <v>0</v>
      </c>
      <c r="BA245" s="2">
        <f t="shared" ref="BA245" si="468">SUM(AE234:AE245)</f>
        <v>0</v>
      </c>
      <c r="BB245" s="2">
        <f t="shared" ref="BB245" si="469">SUM(AF234:AF245)</f>
        <v>13206</v>
      </c>
      <c r="BC245" s="2">
        <f t="shared" ref="BC245" si="470">SUM(AG234:AG245)</f>
        <v>0</v>
      </c>
      <c r="BD245" s="2">
        <f t="shared" ref="BD245" si="471">SUM(AH234:AH245)</f>
        <v>0</v>
      </c>
      <c r="BE245" s="2">
        <f t="shared" ref="BE245" si="472">SUM(AI234:AI245)</f>
        <v>15463</v>
      </c>
      <c r="BF245" s="2">
        <f t="shared" ref="BF245" si="473">SUM(AJ234:AJ245)</f>
        <v>8429</v>
      </c>
      <c r="BG245" s="2">
        <f t="shared" ref="BG245" si="474">SUM(AK234:AK245)</f>
        <v>0</v>
      </c>
      <c r="BH245" s="2">
        <f t="shared" ref="BH245" si="475">SUM(AL234:AL245)</f>
        <v>0</v>
      </c>
      <c r="BI245" s="2">
        <f t="shared" ref="BI245" si="476">SUM(AM234:AM245)</f>
        <v>0</v>
      </c>
      <c r="BJ245" s="2">
        <f t="shared" ref="BJ245" si="477">SUM(AN234:AN245)</f>
        <v>0</v>
      </c>
      <c r="BK245" s="2">
        <f t="shared" ref="BK245" si="478">SUM(AO234:AO245)</f>
        <v>0</v>
      </c>
      <c r="BL245" s="2">
        <f t="shared" ref="BL245" si="479">SUM(AP234:AP245)</f>
        <v>0</v>
      </c>
      <c r="BM245" s="2">
        <f t="shared" ref="BM245" si="480">SUM(AQ234:AQ245)</f>
        <v>0</v>
      </c>
      <c r="BN245">
        <f ca="1">SUM(OFFSET($B245,-($B245-1),MATCH(BN$6,$7:$7,)-1,1,1):OFFSET($B245,0,MATCH(BN$6,$7:$7,)-1,1,1))</f>
        <v>47164</v>
      </c>
      <c r="BO245">
        <f ca="1">SUM(OFFSET($B245,-($B245-1),MATCH(BO$6,$7:$7,)-1,1,1):OFFSET($B245,0,MATCH(BO$6,$7:$7,)-1,1,1))</f>
        <v>3819</v>
      </c>
      <c r="BP245">
        <f ca="1">SUM(OFFSET($B245,-($B245-1),MATCH(BP$6,$7:$7,)-1,1,1):OFFSET($B245,0,MATCH(BP$6,$7:$7,)-1,1,1))</f>
        <v>97590</v>
      </c>
      <c r="BQ245">
        <f ca="1">SUM(OFFSET($B245,-($B245-1),MATCH(BQ$6,$7:$7,)-1,1,1):OFFSET($B245,0,MATCH(BQ$6,$7:$7,)-1,1,1))</f>
        <v>1422</v>
      </c>
      <c r="BR245">
        <f ca="1">SUM(OFFSET($B245,-($B245-1),MATCH(BR$6,$7:$7,)-1,1,1):OFFSET($B245,0,MATCH(BR$6,$7:$7,)-1,1,1))</f>
        <v>1321</v>
      </c>
      <c r="BS245">
        <f ca="1">SUM(OFFSET($B245,-($B245-1),MATCH(BS$6,$7:$7,)-1,1,1):OFFSET($B245,0,MATCH(BS$6,$7:$7,)-1,1,1))</f>
        <v>2525</v>
      </c>
      <c r="BT245">
        <f ca="1">SUM(OFFSET($B245,-($B245-1),MATCH(BT$6,$7:$7,)-1,1,1):OFFSET($B245,0,MATCH(BT$6,$7:$7,)-1,1,1))</f>
        <v>0</v>
      </c>
      <c r="BU245">
        <f ca="1">SUM(OFFSET($B245,-($B245-1),MATCH(BU$6,$7:$7,)-1,1,1):OFFSET($B245,0,MATCH(BU$6,$7:$7,)-1,1,1))</f>
        <v>0</v>
      </c>
      <c r="BV245">
        <f ca="1">SUM(OFFSET($B245,-($B245-1),MATCH(BV$6,$7:$7,)-1,1,1):OFFSET($B245,0,MATCH(BV$6,$7:$7,)-1,1,1))</f>
        <v>0</v>
      </c>
      <c r="BW245">
        <f ca="1">SUM(OFFSET($B245,-($B245-1),MATCH(BW$6,$7:$7,)-1,1,1):OFFSET($B245,0,MATCH(BW$6,$7:$7,)-1,1,1))</f>
        <v>5113</v>
      </c>
      <c r="BX245">
        <f ca="1">SUM(OFFSET($B245,-($B245-1),MATCH(BX$6,$7:$7,)-1,1,1):OFFSET($B245,0,MATCH(BX$6,$7:$7,)-1,1,1))</f>
        <v>0</v>
      </c>
      <c r="BY245">
        <f ca="1">SUM(OFFSET($B245,-($B245-1),MATCH(BY$6,$7:$7,)-1,1,1):OFFSET($B245,0,MATCH(BY$6,$7:$7,)-1,1,1))</f>
        <v>0</v>
      </c>
      <c r="BZ245">
        <f ca="1">SUM(OFFSET($B245,-($B245-1),MATCH(BZ$6,$7:$7,)-1,1,1):OFFSET($B245,0,MATCH(BZ$6,$7:$7,)-1,1,1))</f>
        <v>3819</v>
      </c>
      <c r="CA245">
        <f ca="1">SUM(OFFSET($B245,-($B245-1),MATCH(CA$6,$7:$7,)-1,1,1):OFFSET($B245,0,MATCH(CA$6,$7:$7,)-1,1,1))</f>
        <v>2525</v>
      </c>
      <c r="CB245">
        <f ca="1">SUM(OFFSET($B245,-($B245-1),MATCH(CB$6,$7:$7,)-1,1,1):OFFSET($B245,0,MATCH(CB$6,$7:$7,)-1,1,1))</f>
        <v>0</v>
      </c>
      <c r="CC245">
        <f ca="1">SUM(OFFSET($B245,-($B245-1),MATCH(CC$6,$7:$7,)-1,1,1):OFFSET($B245,0,MATCH(CC$6,$7:$7,)-1,1,1))</f>
        <v>0</v>
      </c>
      <c r="CD245">
        <f ca="1">SUM(OFFSET($B245,-($B245-1),MATCH(CD$6,$7:$7,)-1,1,1):OFFSET($B245,0,MATCH(CD$6,$7:$7,)-1,1,1))</f>
        <v>0</v>
      </c>
      <c r="CE245">
        <f ca="1">SUM(OFFSET($B245,-($B245-1),MATCH(CE$6,$7:$7,)-1,1,1):OFFSET($B245,0,MATCH(CE$6,$7:$7,)-1,1,1))</f>
        <v>0</v>
      </c>
      <c r="CF245">
        <f ca="1">SUM(OFFSET($B245,-($B245-1),MATCH(CF$6,$7:$7,)-1,1,1):OFFSET($B245,0,MATCH(CF$6,$7:$7,)-1,1,1))</f>
        <v>0</v>
      </c>
      <c r="CG245">
        <f ca="1">SUM(OFFSET($B245,-($B245-1),MATCH(CG$6,$7:$7,)-1,1,1):OFFSET($B245,0,MATCH(CG$6,$7:$7,)-1,1,1))</f>
        <v>0</v>
      </c>
      <c r="CH245">
        <f ca="1">SUM(OFFSET($B245,-($B245-1),MATCH(CH$6,$7:$7,)-1,1,1):OFFSET($B245,0,MATCH(CH$6,$7:$7,)-1,1,1))</f>
        <v>0</v>
      </c>
      <c r="CI245">
        <f ca="1">SUM(OFFSET($B245,-($B245-1),MATCH(CI$6,$7:$7,)-1,1,1):OFFSET($B245,0,MATCH(CI$6,$7:$7,)-1,1,1))</f>
        <v>66947</v>
      </c>
      <c r="CJ245" s="213">
        <f>'[4]Tab L Summary'!$B164</f>
        <v>2276</v>
      </c>
      <c r="CK245" s="213">
        <f>'[4]Tab L Summary'!$D164</f>
        <v>1733</v>
      </c>
      <c r="CL245" s="213">
        <f>'[4]Tab L Summary'!$F164</f>
        <v>6144</v>
      </c>
      <c r="CM245" s="213">
        <f>'[4]Tab L Summary'!$H164</f>
        <v>0</v>
      </c>
      <c r="CN245" s="213">
        <f>'[4]Tab L Summary'!$J164</f>
        <v>933</v>
      </c>
      <c r="CO245" s="134">
        <f t="shared" ref="CO245" si="481">SUM(CJ234:CJ245)</f>
        <v>23969</v>
      </c>
      <c r="CP245" s="2">
        <f t="shared" ref="CP245" si="482">SUM(CK234:CK245)</f>
        <v>35873</v>
      </c>
      <c r="CQ245" s="2">
        <f t="shared" ref="CQ245" si="483">SUM(CL234:CL245)</f>
        <v>97772</v>
      </c>
      <c r="CR245" s="2">
        <f t="shared" ref="CR245" si="484">SUM(CM234:CM245)</f>
        <v>0</v>
      </c>
      <c r="CS245" s="2">
        <f t="shared" ref="CS245" si="485">SUM(CN234:CN245)</f>
        <v>16007</v>
      </c>
      <c r="CT245">
        <f ca="1">SUM(OFFSET($B245,-($B245-1),MATCH(CT$6,$7:$7,)-1,1,1):OFFSET($B245,0,MATCH(CT$6,$7:$7,)-1,1,1))</f>
        <v>10572</v>
      </c>
      <c r="CU245">
        <f ca="1">SUM(OFFSET($B245,-($B245-1),MATCH(CU$6,$7:$7,)-1,1,1):OFFSET($B245,0,MATCH(CU$6,$7:$7,)-1,1,1))</f>
        <v>33959</v>
      </c>
      <c r="CV245">
        <f ca="1">SUM(OFFSET($B245,-($B245-1),MATCH(CV$6,$7:$7,)-1,1,1):OFFSET($B245,0,MATCH(CV$6,$7:$7,)-1,1,1))</f>
        <v>0</v>
      </c>
      <c r="CW245">
        <f ca="1">SUM(OFFSET($B245,-($B245-1),MATCH(CW$6,$7:$7,)-1,1,1):OFFSET($B245,0,MATCH(CW$6,$7:$7,)-1,1,1))</f>
        <v>5748</v>
      </c>
      <c r="CX245">
        <f ca="1">SUM(OFFSET($B245,-($B245-1),MATCH(CX$6,$7:$7,)-1,1,1):OFFSET($B245,0,MATCH(CX$6,$7:$7,)-1,1,1))</f>
        <v>117552</v>
      </c>
      <c r="CY245" s="154"/>
      <c r="CZ245" s="154"/>
      <c r="DA245" s="154"/>
      <c r="DB245" s="154"/>
    </row>
    <row r="246" spans="2:106">
      <c r="B246" s="38">
        <v>6</v>
      </c>
      <c r="C246" s="198">
        <v>45901</v>
      </c>
      <c r="D246" s="153">
        <f>'[4]Data Summary'!E121</f>
        <v>68690</v>
      </c>
      <c r="E246" s="154">
        <f>'[4]Data Summary'!I121</f>
        <v>464</v>
      </c>
      <c r="F246" s="154">
        <f>'[4]Data Summary'!M121</f>
        <v>80948</v>
      </c>
      <c r="G246" s="155">
        <f t="shared" ref="G246" si="486">SUM(D235:D246)</f>
        <v>815722</v>
      </c>
      <c r="H246" s="155">
        <f t="shared" ref="H246" si="487">SUM(E235:E246)</f>
        <v>5579</v>
      </c>
      <c r="I246" s="155">
        <f t="shared" ref="I246" si="488">SUM(F235:F246)</f>
        <v>976609</v>
      </c>
      <c r="J246" s="155">
        <f ca="1">SUM(OFFSET($B246,-($B246-1),MATCH(J$6,$7:$7,)-1,1,1):OFFSET($B246,0,MATCH(J$6,$7:$7,)-1,1,1))</f>
        <v>2772</v>
      </c>
      <c r="K246" s="155">
        <f ca="1">SUM(OFFSET($B246,-($B246-1),MATCH(K$6,$7:$7,)-1,1,1):OFFSET($B246,0,MATCH(K$6,$7:$7,)-1,1,1))</f>
        <v>484758</v>
      </c>
      <c r="L246" s="155">
        <f ca="1">SUM(OFFSET($B246,-($B246-1),MATCH(L$6,$7:$7,)-1,1,1):OFFSET($B246,0,MATCH(L$6,$7:$7,)-1,1,1))</f>
        <v>4836669</v>
      </c>
      <c r="M246" s="31">
        <f>'[4]Data Summary'!C121</f>
        <v>372556</v>
      </c>
      <c r="N246" s="41">
        <f>'[4]Data Summary'!G121</f>
        <v>5272</v>
      </c>
      <c r="O246" s="41">
        <f>'[4]Data Summary'!K121</f>
        <v>439993</v>
      </c>
      <c r="P246">
        <f t="shared" ref="P246" si="489">SUM(M235:M246)</f>
        <v>4420369</v>
      </c>
      <c r="Q246">
        <f t="shared" ref="Q246" si="490">SUM(N235:N246)</f>
        <v>65746</v>
      </c>
      <c r="R246">
        <f t="shared" ref="R246" si="491">SUM(O235:O246)</f>
        <v>5436288</v>
      </c>
      <c r="S246">
        <f ca="1">SUM(OFFSET($B246,-($B246-1),MATCH(S$6,$7:$7,)-1,1,1):OFFSET($B246,0,MATCH(S$6,$7:$7,)-1,1,1))</f>
        <v>32200</v>
      </c>
      <c r="T246">
        <f ca="1">SUM(OFFSET($B246,-($B246-1),MATCH(T$6,$7:$7,)-1,1,1):OFFSET($B246,0,MATCH(T$6,$7:$7,)-1,1,1))</f>
        <v>2643371</v>
      </c>
      <c r="U246">
        <f ca="1">SUM(OFFSET($B246,-($B246-1),MATCH(U$6,$7:$7,)-1,1,1):OFFSET($B246,0,MATCH(U$6,$7:$7,)-1,1,1))</f>
        <v>26664991</v>
      </c>
      <c r="V246" s="31">
        <f>'[4]Tab K Summary'!B165</f>
        <v>1017</v>
      </c>
      <c r="W246" s="41">
        <f>'[4]Tab K Summary'!D165</f>
        <v>11540</v>
      </c>
      <c r="X246" s="41">
        <f>'[4]Tab K Summary'!$F165</f>
        <v>815</v>
      </c>
      <c r="Y246" s="41">
        <f>'[4]Tab K Summary'!$H165</f>
        <v>20606</v>
      </c>
      <c r="Z246" s="41">
        <f>'[4]Tab K Summary'!$J165</f>
        <v>337</v>
      </c>
      <c r="AA246" s="41">
        <f>'[4]Tab K Summary'!$L165</f>
        <v>247</v>
      </c>
      <c r="AB246" s="41">
        <f>'[4]Tab K Summary'!$N165</f>
        <v>468</v>
      </c>
      <c r="AC246" s="41">
        <f>'[4]Tab K Summary'!$P165</f>
        <v>0</v>
      </c>
      <c r="AD246" s="41">
        <f>'[4]Tab K Summary'!$R165</f>
        <v>0</v>
      </c>
      <c r="AE246" s="41">
        <f>'[4]Tab K Summary'!$T165</f>
        <v>0</v>
      </c>
      <c r="AF246" s="41">
        <f t="shared" ref="AF246" si="492">V246</f>
        <v>1017</v>
      </c>
      <c r="AG246" s="41">
        <f>'[4]Tab K Summary'!$X165</f>
        <v>0</v>
      </c>
      <c r="AH246" s="41">
        <f>'[4]Tab K Summary'!$Z165</f>
        <v>0</v>
      </c>
      <c r="AI246" s="41">
        <f t="shared" ref="AI246" si="493">X246</f>
        <v>815</v>
      </c>
      <c r="AJ246" s="41">
        <f t="shared" ref="AJ246" si="494">AB246</f>
        <v>468</v>
      </c>
      <c r="AK246" s="41">
        <f>'[4]Tab K Summary'!$AF165</f>
        <v>0</v>
      </c>
      <c r="AL246" s="41">
        <f>'[4]Tab K Summary'!$AH165</f>
        <v>0</v>
      </c>
      <c r="AM246" s="41">
        <f>'[4]Tab K Summary'!$AJ165</f>
        <v>0</v>
      </c>
      <c r="AN246" s="41">
        <f>'[4]Tab K Summary'!$AL165</f>
        <v>0</v>
      </c>
      <c r="AO246" s="41">
        <f>'[4]Tab K Summary'!$AN165</f>
        <v>0</v>
      </c>
      <c r="AP246" s="41">
        <f>'[4]Tab K Summary'!$AP165</f>
        <v>0</v>
      </c>
      <c r="AQ246" s="41">
        <f>'[4]Tab K Summary'!$AR165</f>
        <v>0</v>
      </c>
      <c r="AR246" s="2">
        <f t="shared" ref="AR246" si="495">SUM(V235:V246)</f>
        <v>13281</v>
      </c>
      <c r="AS246" s="2">
        <f t="shared" ref="AS246" si="496">SUM(W235:W246)</f>
        <v>132671</v>
      </c>
      <c r="AT246" s="2">
        <f t="shared" ref="AT246" si="497">SUM(X235:X246)</f>
        <v>15659</v>
      </c>
      <c r="AU246" s="2">
        <f t="shared" ref="AU246" si="498">SUM(Y235:Y246)</f>
        <v>228179</v>
      </c>
      <c r="AV246" s="2">
        <f t="shared" ref="AV246" si="499">SUM(Z235:Z246)</f>
        <v>4798</v>
      </c>
      <c r="AW246" s="2">
        <f t="shared" ref="AW246" si="500">SUM(AA235:AA246)</f>
        <v>3626</v>
      </c>
      <c r="AX246" s="2">
        <f t="shared" ref="AX246" si="501">SUM(AB235:AB246)</f>
        <v>8433</v>
      </c>
      <c r="AY246" s="2">
        <f t="shared" ref="AY246" si="502">SUM(AC235:AC246)</f>
        <v>0</v>
      </c>
      <c r="AZ246" s="2">
        <f t="shared" ref="AZ246" si="503">SUM(AD235:AD246)</f>
        <v>0</v>
      </c>
      <c r="BA246" s="2">
        <f t="shared" ref="BA246" si="504">SUM(AE235:AE246)</f>
        <v>0</v>
      </c>
      <c r="BB246" s="2">
        <f t="shared" ref="BB246" si="505">SUM(AF235:AF246)</f>
        <v>13281</v>
      </c>
      <c r="BC246" s="2">
        <f t="shared" ref="BC246" si="506">SUM(AG235:AG246)</f>
        <v>0</v>
      </c>
      <c r="BD246" s="2">
        <f t="shared" ref="BD246" si="507">SUM(AH235:AH246)</f>
        <v>0</v>
      </c>
      <c r="BE246" s="2">
        <f t="shared" ref="BE246" si="508">SUM(AI235:AI246)</f>
        <v>15659</v>
      </c>
      <c r="BF246" s="2">
        <f t="shared" ref="BF246" si="509">SUM(AJ235:AJ246)</f>
        <v>8433</v>
      </c>
      <c r="BG246" s="2">
        <f t="shared" ref="BG246" si="510">SUM(AK235:AK246)</f>
        <v>0</v>
      </c>
      <c r="BH246" s="2">
        <f t="shared" ref="BH246" si="511">SUM(AL235:AL246)</f>
        <v>0</v>
      </c>
      <c r="BI246" s="2">
        <f t="shared" ref="BI246" si="512">SUM(AM235:AM246)</f>
        <v>0</v>
      </c>
      <c r="BJ246" s="2">
        <f t="shared" ref="BJ246" si="513">SUM(AN235:AN246)</f>
        <v>0</v>
      </c>
      <c r="BK246" s="2">
        <f t="shared" ref="BK246" si="514">SUM(AO235:AO246)</f>
        <v>0</v>
      </c>
      <c r="BL246" s="2">
        <f t="shared" ref="BL246" si="515">SUM(AP235:AP246)</f>
        <v>0</v>
      </c>
      <c r="BM246" s="2">
        <f t="shared" ref="BM246" si="516">SUM(AQ235:AQ246)</f>
        <v>0</v>
      </c>
      <c r="BN246">
        <f ca="1">SUM(OFFSET($B246,-($B246-1),MATCH(BN$6,$7:$7,)-1,1,1):OFFSET($B246,0,MATCH(BN$6,$7:$7,)-1,1,1))</f>
        <v>58704</v>
      </c>
      <c r="BO246">
        <f ca="1">SUM(OFFSET($B246,-($B246-1),MATCH(BO$6,$7:$7,)-1,1,1):OFFSET($B246,0,MATCH(BO$6,$7:$7,)-1,1,1))</f>
        <v>4634</v>
      </c>
      <c r="BP246">
        <f ca="1">SUM(OFFSET($B246,-($B246-1),MATCH(BP$6,$7:$7,)-1,1,1):OFFSET($B246,0,MATCH(BP$6,$7:$7,)-1,1,1))</f>
        <v>118196</v>
      </c>
      <c r="BQ246">
        <f ca="1">SUM(OFFSET($B246,-($B246-1),MATCH(BQ$6,$7:$7,)-1,1,1):OFFSET($B246,0,MATCH(BQ$6,$7:$7,)-1,1,1))</f>
        <v>1759</v>
      </c>
      <c r="BR246">
        <f ca="1">SUM(OFFSET($B246,-($B246-1),MATCH(BR$6,$7:$7,)-1,1,1):OFFSET($B246,0,MATCH(BR$6,$7:$7,)-1,1,1))</f>
        <v>1568</v>
      </c>
      <c r="BS246">
        <f ca="1">SUM(OFFSET($B246,-($B246-1),MATCH(BS$6,$7:$7,)-1,1,1):OFFSET($B246,0,MATCH(BS$6,$7:$7,)-1,1,1))</f>
        <v>2993</v>
      </c>
      <c r="BT246">
        <f ca="1">SUM(OFFSET($B246,-($B246-1),MATCH(BT$6,$7:$7,)-1,1,1):OFFSET($B246,0,MATCH(BT$6,$7:$7,)-1,1,1))</f>
        <v>0</v>
      </c>
      <c r="BU246">
        <f ca="1">SUM(OFFSET($B246,-($B246-1),MATCH(BU$6,$7:$7,)-1,1,1):OFFSET($B246,0,MATCH(BU$6,$7:$7,)-1,1,1))</f>
        <v>0</v>
      </c>
      <c r="BV246">
        <f ca="1">SUM(OFFSET($B246,-($B246-1),MATCH(BV$6,$7:$7,)-1,1,1):OFFSET($B246,0,MATCH(BV$6,$7:$7,)-1,1,1))</f>
        <v>0</v>
      </c>
      <c r="BW246">
        <f ca="1">SUM(OFFSET($B246,-($B246-1),MATCH(BW$6,$7:$7,)-1,1,1):OFFSET($B246,0,MATCH(BW$6,$7:$7,)-1,1,1))</f>
        <v>6130</v>
      </c>
      <c r="BX246">
        <f ca="1">SUM(OFFSET($B246,-($B246-1),MATCH(BX$6,$7:$7,)-1,1,1):OFFSET($B246,0,MATCH(BX$6,$7:$7,)-1,1,1))</f>
        <v>0</v>
      </c>
      <c r="BY246">
        <f ca="1">SUM(OFFSET($B246,-($B246-1),MATCH(BY$6,$7:$7,)-1,1,1):OFFSET($B246,0,MATCH(BY$6,$7:$7,)-1,1,1))</f>
        <v>0</v>
      </c>
      <c r="BZ246">
        <f ca="1">SUM(OFFSET($B246,-($B246-1),MATCH(BZ$6,$7:$7,)-1,1,1):OFFSET($B246,0,MATCH(BZ$6,$7:$7,)-1,1,1))</f>
        <v>4634</v>
      </c>
      <c r="CA246">
        <f ca="1">SUM(OFFSET($B246,-($B246-1),MATCH(CA$6,$7:$7,)-1,1,1):OFFSET($B246,0,MATCH(CA$6,$7:$7,)-1,1,1))</f>
        <v>2993</v>
      </c>
      <c r="CB246">
        <f ca="1">SUM(OFFSET($B246,-($B246-1),MATCH(CB$6,$7:$7,)-1,1,1):OFFSET($B246,0,MATCH(CB$6,$7:$7,)-1,1,1))</f>
        <v>0</v>
      </c>
      <c r="CC246">
        <f ca="1">SUM(OFFSET($B246,-($B246-1),MATCH(CC$6,$7:$7,)-1,1,1):OFFSET($B246,0,MATCH(CC$6,$7:$7,)-1,1,1))</f>
        <v>0</v>
      </c>
      <c r="CD246">
        <f ca="1">SUM(OFFSET($B246,-($B246-1),MATCH(CD$6,$7:$7,)-1,1,1):OFFSET($B246,0,MATCH(CD$6,$7:$7,)-1,1,1))</f>
        <v>0</v>
      </c>
      <c r="CE246">
        <f ca="1">SUM(OFFSET($B246,-($B246-1),MATCH(CE$6,$7:$7,)-1,1,1):OFFSET($B246,0,MATCH(CE$6,$7:$7,)-1,1,1))</f>
        <v>0</v>
      </c>
      <c r="CF246">
        <f ca="1">SUM(OFFSET($B246,-($B246-1),MATCH(CF$6,$7:$7,)-1,1,1):OFFSET($B246,0,MATCH(CF$6,$7:$7,)-1,1,1))</f>
        <v>0</v>
      </c>
      <c r="CG246">
        <f ca="1">SUM(OFFSET($B246,-($B246-1),MATCH(CG$6,$7:$7,)-1,1,1):OFFSET($B246,0,MATCH(CG$6,$7:$7,)-1,1,1))</f>
        <v>0</v>
      </c>
      <c r="CH246">
        <f ca="1">SUM(OFFSET($B246,-($B246-1),MATCH(CH$6,$7:$7,)-1,1,1):OFFSET($B246,0,MATCH(CH$6,$7:$7,)-1,1,1))</f>
        <v>0</v>
      </c>
      <c r="CI246">
        <f ca="1">SUM(OFFSET($B246,-($B246-1),MATCH(CI$6,$7:$7,)-1,1,1):OFFSET($B246,0,MATCH(CI$6,$7:$7,)-1,1,1))</f>
        <v>80228</v>
      </c>
      <c r="CJ246" s="213">
        <f>'[4]Tab L Summary'!$B165</f>
        <v>2297</v>
      </c>
      <c r="CK246" s="213">
        <f>'[4]Tab L Summary'!$D165</f>
        <v>3494</v>
      </c>
      <c r="CL246" s="213">
        <f>'[4]Tab L Summary'!$F165</f>
        <v>7081</v>
      </c>
      <c r="CM246" s="213">
        <f>'[4]Tab L Summary'!$H165</f>
        <v>0</v>
      </c>
      <c r="CN246" s="213">
        <f>'[4]Tab L Summary'!$J165</f>
        <v>1212</v>
      </c>
      <c r="CO246" s="134">
        <f t="shared" ref="CO246" si="517">SUM(CJ235:CJ246)</f>
        <v>23945</v>
      </c>
      <c r="CP246" s="2">
        <f t="shared" ref="CP246" si="518">SUM(CK235:CK246)</f>
        <v>36831</v>
      </c>
      <c r="CQ246" s="2">
        <f t="shared" ref="CQ246" si="519">SUM(CL235:CL246)</f>
        <v>98411</v>
      </c>
      <c r="CR246" s="2">
        <f t="shared" ref="CR246" si="520">SUM(CM235:CM246)</f>
        <v>0</v>
      </c>
      <c r="CS246" s="2">
        <f t="shared" ref="CS246" si="521">SUM(CN235:CN246)</f>
        <v>15853</v>
      </c>
      <c r="CT246">
        <f ca="1">SUM(OFFSET($B246,-($B246-1),MATCH(CT$6,$7:$7,)-1,1,1):OFFSET($B246,0,MATCH(CT$6,$7:$7,)-1,1,1))</f>
        <v>14066</v>
      </c>
      <c r="CU246">
        <f ca="1">SUM(OFFSET($B246,-($B246-1),MATCH(CU$6,$7:$7,)-1,1,1):OFFSET($B246,0,MATCH(CU$6,$7:$7,)-1,1,1))</f>
        <v>41040</v>
      </c>
      <c r="CV246">
        <f ca="1">SUM(OFFSET($B246,-($B246-1),MATCH(CV$6,$7:$7,)-1,1,1):OFFSET($B246,0,MATCH(CV$6,$7:$7,)-1,1,1))</f>
        <v>0</v>
      </c>
      <c r="CW246">
        <f ca="1">SUM(OFFSET($B246,-($B246-1),MATCH(CW$6,$7:$7,)-1,1,1):OFFSET($B246,0,MATCH(CW$6,$7:$7,)-1,1,1))</f>
        <v>6960</v>
      </c>
      <c r="CX246">
        <f ca="1">SUM(OFFSET($B246,-($B246-1),MATCH(CX$6,$7:$7,)-1,1,1):OFFSET($B246,0,MATCH(CX$6,$7:$7,)-1,1,1))</f>
        <v>141497</v>
      </c>
      <c r="CY246" s="154"/>
      <c r="CZ246" s="154"/>
      <c r="DA246" s="154"/>
      <c r="DB246" s="154"/>
    </row>
    <row r="247" spans="2:106">
      <c r="C247" s="198"/>
      <c r="D247" s="154">
        <f>SUM(D222:D233)</f>
        <v>770201</v>
      </c>
      <c r="E247" s="154">
        <f>SUM(E222:E233)</f>
        <v>5459</v>
      </c>
      <c r="F247" s="154">
        <f>SUM(F222:F233)</f>
        <v>912321</v>
      </c>
      <c r="G247" s="155"/>
      <c r="H247" s="155"/>
      <c r="I247" s="155"/>
      <c r="J247" s="155"/>
      <c r="K247" s="155"/>
      <c r="L247" s="155"/>
      <c r="M247" s="154">
        <f>SUM(M222:M233)</f>
        <v>4643018</v>
      </c>
      <c r="N247" s="154">
        <f>SUM(N222:N233)</f>
        <v>65749</v>
      </c>
      <c r="O247" s="154">
        <f>SUM(O222:O233)</f>
        <v>5666631</v>
      </c>
      <c r="V247" s="41"/>
      <c r="W247" s="41"/>
      <c r="X247" s="41"/>
      <c r="Y247" s="41"/>
      <c r="Z247" s="41"/>
      <c r="AA247" s="41"/>
      <c r="AB247" s="41"/>
      <c r="AC247" s="41"/>
      <c r="AD247" s="41"/>
      <c r="AE247" s="41"/>
      <c r="AF247" s="41"/>
      <c r="AG247" s="41"/>
      <c r="AH247" s="41"/>
      <c r="AI247" s="41"/>
      <c r="AJ247" s="41"/>
      <c r="AK247" s="41"/>
      <c r="AL247" s="41"/>
      <c r="AM247" s="41"/>
      <c r="AN247" s="41"/>
      <c r="AO247" s="41"/>
      <c r="AP247" s="41"/>
      <c r="AQ247" s="41"/>
      <c r="AR247" s="2"/>
      <c r="AS247" s="2"/>
      <c r="AT247" s="2"/>
      <c r="AU247" s="2"/>
      <c r="AV247" s="2"/>
      <c r="AW247" s="2"/>
      <c r="AX247" s="2"/>
      <c r="AY247" s="2"/>
      <c r="AZ247" s="2"/>
      <c r="BA247" s="2"/>
      <c r="BB247" s="2"/>
      <c r="BC247" s="2"/>
      <c r="BD247" s="2"/>
      <c r="BE247" s="2"/>
      <c r="BF247" s="2"/>
      <c r="BG247" s="2"/>
      <c r="BH247" s="2"/>
      <c r="BI247" s="2"/>
      <c r="BJ247" s="2"/>
      <c r="BK247" s="2"/>
      <c r="BL247" s="2"/>
      <c r="BM247" s="2"/>
      <c r="CJ247" s="213"/>
      <c r="CK247" s="213"/>
      <c r="CL247" s="213"/>
      <c r="CM247" s="213"/>
      <c r="CN247" s="213"/>
      <c r="CO247" s="134"/>
      <c r="CP247" s="2"/>
      <c r="CQ247" s="2"/>
      <c r="CR247" s="2"/>
      <c r="CS247" s="2"/>
      <c r="CY247" s="154"/>
      <c r="CZ247" s="154"/>
      <c r="DA247" s="154"/>
      <c r="DB247" s="154"/>
    </row>
    <row r="248" spans="2:106">
      <c r="C248" s="198"/>
      <c r="D248" s="154"/>
      <c r="E248" s="154"/>
      <c r="F248" s="154"/>
      <c r="G248" s="155"/>
      <c r="H248" s="155"/>
      <c r="I248" s="155"/>
      <c r="J248" s="155"/>
      <c r="K248" s="155"/>
      <c r="L248" s="155"/>
      <c r="M248" s="41"/>
      <c r="N248" s="41"/>
      <c r="O248" s="41"/>
      <c r="V248" s="41"/>
      <c r="W248" s="41"/>
      <c r="X248" s="41"/>
      <c r="Y248" s="41"/>
      <c r="Z248" s="41"/>
      <c r="AA248" s="41"/>
      <c r="AB248" s="41"/>
      <c r="AC248" s="41"/>
      <c r="AD248" s="41"/>
      <c r="AE248" s="41"/>
      <c r="AF248" s="41"/>
      <c r="AG248" s="41"/>
      <c r="AH248" s="41"/>
      <c r="AI248" s="41"/>
      <c r="AJ248" s="41"/>
      <c r="AK248" s="41"/>
      <c r="AL248" s="41"/>
      <c r="AM248" s="41"/>
      <c r="AN248" s="41"/>
      <c r="AO248" s="41"/>
      <c r="AP248" s="41"/>
      <c r="AQ248" s="41"/>
      <c r="AR248" s="2"/>
      <c r="AS248" s="2"/>
      <c r="AT248" s="2"/>
      <c r="AU248" s="2"/>
      <c r="AV248" s="2"/>
      <c r="AW248" s="2"/>
      <c r="AX248" s="2"/>
      <c r="AY248" s="2"/>
      <c r="AZ248" s="2"/>
      <c r="BA248" s="2"/>
      <c r="BB248" s="2"/>
      <c r="BC248" s="2"/>
      <c r="BD248" s="2"/>
      <c r="BE248" s="2"/>
      <c r="BF248" s="2"/>
      <c r="BG248" s="2"/>
      <c r="BH248" s="2"/>
      <c r="BI248" s="2"/>
      <c r="BJ248" s="2"/>
      <c r="BK248" s="2"/>
      <c r="BL248" s="2"/>
      <c r="BM248" s="2"/>
      <c r="CJ248" s="213"/>
      <c r="CK248" s="213"/>
      <c r="CL248" s="213"/>
      <c r="CM248" s="213"/>
      <c r="CN248" s="213"/>
      <c r="CO248" s="134"/>
      <c r="CP248" s="2"/>
      <c r="CQ248" s="2"/>
      <c r="CR248" s="2"/>
      <c r="CS248" s="2"/>
      <c r="CY248" s="154"/>
      <c r="CZ248" s="154"/>
      <c r="DA248" s="154"/>
      <c r="DB248" s="154"/>
    </row>
    <row r="249" spans="2:106">
      <c r="C249" s="198"/>
      <c r="D249" s="154"/>
      <c r="E249" s="154"/>
      <c r="F249" s="154"/>
      <c r="G249" s="155"/>
      <c r="H249" s="155"/>
      <c r="I249" s="155"/>
      <c r="J249" s="155"/>
      <c r="K249" s="155"/>
      <c r="L249" s="155"/>
      <c r="M249" s="41"/>
      <c r="N249" s="41"/>
      <c r="O249" s="41"/>
      <c r="V249" s="41"/>
      <c r="W249" s="41"/>
      <c r="X249" s="41"/>
      <c r="Y249" s="41"/>
      <c r="Z249" s="41"/>
      <c r="AA249" s="41"/>
      <c r="AB249" s="41"/>
      <c r="AC249" s="41"/>
      <c r="AD249" s="41"/>
      <c r="AE249" s="41"/>
      <c r="AF249" s="41"/>
      <c r="AG249" s="41"/>
      <c r="AH249" s="41"/>
      <c r="AI249" s="41"/>
      <c r="AJ249" s="41"/>
      <c r="AK249" s="41"/>
      <c r="AL249" s="41"/>
      <c r="AM249" s="41"/>
      <c r="AN249" s="41"/>
      <c r="AO249" s="41"/>
      <c r="AP249" s="41"/>
      <c r="AQ249" s="41"/>
      <c r="AR249" s="2"/>
      <c r="AS249" s="2"/>
      <c r="AT249" s="2"/>
      <c r="AU249" s="2"/>
      <c r="AV249" s="2"/>
      <c r="AW249" s="2"/>
      <c r="AX249" s="2"/>
      <c r="AY249" s="2"/>
      <c r="AZ249" s="2"/>
      <c r="BA249" s="2"/>
      <c r="BB249" s="2"/>
      <c r="BC249" s="2"/>
      <c r="BD249" s="2"/>
      <c r="BE249" s="2"/>
      <c r="BF249" s="2"/>
      <c r="BG249" s="2"/>
      <c r="BH249" s="2"/>
      <c r="BI249" s="2"/>
      <c r="BJ249" s="2"/>
      <c r="BK249" s="2"/>
      <c r="BL249" s="2"/>
      <c r="BM249" s="2"/>
      <c r="CJ249" s="213"/>
      <c r="CK249" s="213"/>
      <c r="CL249" s="213"/>
      <c r="CM249" s="213"/>
      <c r="CN249" s="213"/>
      <c r="CO249" s="134"/>
      <c r="CP249" s="2"/>
      <c r="CQ249" s="2"/>
      <c r="CR249" s="2"/>
      <c r="CS249" s="2"/>
      <c r="CY249" s="154"/>
      <c r="CZ249" s="154"/>
      <c r="DA249" s="154"/>
      <c r="DB249" s="154"/>
    </row>
    <row r="250" spans="2:106">
      <c r="C250" s="198"/>
      <c r="D250" s="154"/>
      <c r="E250" s="154"/>
      <c r="F250" s="154"/>
      <c r="G250" s="154"/>
      <c r="H250" s="154"/>
      <c r="I250" s="154"/>
      <c r="J250" s="154"/>
      <c r="K250" s="154"/>
      <c r="L250" s="154"/>
      <c r="M250" s="154"/>
      <c r="N250" s="154"/>
      <c r="O250" s="154"/>
      <c r="P250" s="154"/>
      <c r="Q250" s="154"/>
      <c r="R250" s="154"/>
      <c r="S250" s="154"/>
      <c r="T250" s="154"/>
      <c r="U250" s="154"/>
      <c r="V250" s="154"/>
      <c r="W250" s="154"/>
      <c r="X250" s="154"/>
      <c r="Y250" s="154"/>
      <c r="Z250" s="154"/>
      <c r="AA250" s="154"/>
      <c r="AB250" s="154"/>
      <c r="AC250" s="154"/>
      <c r="AD250" s="154"/>
      <c r="AE250" s="154"/>
      <c r="AF250" s="154"/>
      <c r="AG250" s="154"/>
      <c r="AH250" s="154"/>
      <c r="AI250" s="154"/>
      <c r="AJ250" s="154"/>
      <c r="AK250" s="154"/>
      <c r="AL250" s="154"/>
      <c r="AM250" s="154"/>
      <c r="AN250" s="154"/>
      <c r="AO250" s="154"/>
      <c r="AP250" s="154"/>
      <c r="AQ250" s="154"/>
      <c r="AR250" s="154"/>
      <c r="AS250" s="154"/>
      <c r="AT250" s="154"/>
      <c r="AU250" s="154"/>
      <c r="AV250" s="154"/>
      <c r="AW250" s="154"/>
      <c r="AX250" s="154"/>
      <c r="AY250" s="154"/>
      <c r="AZ250" s="154"/>
      <c r="BA250" s="154"/>
      <c r="BB250" s="154"/>
      <c r="BC250" s="154"/>
      <c r="BD250" s="154"/>
      <c r="BE250" s="154"/>
      <c r="BF250" s="154"/>
      <c r="BG250" s="154"/>
      <c r="BH250" s="154"/>
      <c r="BI250" s="154"/>
      <c r="BJ250" s="154"/>
      <c r="BK250" s="154"/>
      <c r="BL250" s="154"/>
      <c r="BM250" s="154"/>
      <c r="BN250" s="154"/>
      <c r="BO250" s="154"/>
      <c r="BP250" s="154"/>
      <c r="BQ250" s="154"/>
      <c r="BR250" s="154"/>
      <c r="BS250" s="154"/>
      <c r="BT250" s="154"/>
      <c r="BU250" s="154"/>
      <c r="BV250" s="154"/>
      <c r="BW250" s="154"/>
      <c r="BX250" s="154"/>
      <c r="BY250" s="154"/>
      <c r="BZ250" s="154"/>
      <c r="CA250" s="154"/>
      <c r="CB250" s="154"/>
      <c r="CC250" s="154"/>
      <c r="CD250" s="154"/>
      <c r="CE250" s="154"/>
      <c r="CF250" s="154"/>
      <c r="CG250" s="154"/>
      <c r="CH250" s="154"/>
      <c r="CI250" s="154"/>
      <c r="CJ250" s="154"/>
      <c r="CK250" s="154"/>
      <c r="CL250" s="154"/>
      <c r="CM250" s="154"/>
      <c r="CN250" s="154"/>
      <c r="CO250" s="154"/>
      <c r="CP250" s="154"/>
      <c r="CQ250" s="154"/>
      <c r="CR250" s="154"/>
      <c r="CS250" s="154"/>
      <c r="CT250" s="154"/>
      <c r="CU250" s="154"/>
      <c r="CV250" s="154"/>
      <c r="CW250" s="154"/>
      <c r="CX250" s="154"/>
      <c r="CY250" s="154"/>
      <c r="CZ250" s="154"/>
      <c r="DA250" s="154"/>
      <c r="DB250" s="154"/>
    </row>
    <row r="251" spans="2:106" ht="13.5" thickBot="1">
      <c r="G251" s="154"/>
      <c r="H251" s="154"/>
      <c r="I251" s="154"/>
      <c r="J251" s="154"/>
      <c r="K251" s="154"/>
      <c r="L251" s="154"/>
      <c r="M251" s="154"/>
      <c r="N251" s="154"/>
      <c r="O251" s="154"/>
      <c r="P251" s="154"/>
      <c r="Q251" s="154"/>
      <c r="R251" s="154"/>
      <c r="S251" s="154"/>
      <c r="T251" s="154"/>
      <c r="U251" s="154"/>
      <c r="V251" s="154"/>
      <c r="W251" s="154"/>
      <c r="X251" s="154"/>
      <c r="Y251" s="154"/>
      <c r="Z251" s="154"/>
      <c r="AA251" s="154"/>
      <c r="AB251" s="154"/>
      <c r="AC251" s="154"/>
      <c r="AD251" s="154"/>
      <c r="AE251" s="154"/>
      <c r="AF251" s="154"/>
      <c r="AG251" s="154"/>
      <c r="AH251" s="154"/>
      <c r="AI251" s="154"/>
      <c r="AJ251" s="154"/>
      <c r="AK251" s="154"/>
      <c r="AL251" s="154"/>
      <c r="AM251" s="154"/>
      <c r="AN251" s="154"/>
      <c r="AO251" s="154"/>
      <c r="AP251" s="154"/>
      <c r="AQ251" s="154"/>
      <c r="AR251" s="154"/>
      <c r="AS251" s="154"/>
      <c r="AT251" s="154"/>
      <c r="AU251" s="154"/>
      <c r="AV251" s="154"/>
      <c r="AW251" s="154"/>
      <c r="AX251" s="154"/>
      <c r="AY251" s="154"/>
      <c r="AZ251" s="154"/>
      <c r="BA251" s="154"/>
      <c r="BB251" s="154"/>
      <c r="BC251" s="154"/>
      <c r="BD251" s="154"/>
      <c r="BE251" s="154"/>
      <c r="BF251" s="154"/>
      <c r="BG251" s="154"/>
      <c r="BH251" s="154"/>
      <c r="BI251" s="154"/>
      <c r="BJ251" s="154"/>
      <c r="BK251" s="154"/>
      <c r="BL251" s="154"/>
      <c r="BM251" s="154"/>
      <c r="BN251" s="154"/>
      <c r="BO251" s="154"/>
      <c r="BP251" s="154"/>
      <c r="BQ251" s="154"/>
      <c r="BR251" s="154"/>
      <c r="BS251" s="154"/>
      <c r="BT251" s="154"/>
      <c r="BU251" s="154"/>
      <c r="BV251" s="154"/>
      <c r="BW251" s="154"/>
      <c r="BX251" s="154"/>
      <c r="BY251" s="154"/>
      <c r="BZ251" s="154"/>
      <c r="CA251" s="154"/>
      <c r="CB251" s="154"/>
      <c r="CC251" s="154"/>
      <c r="CD251" s="154"/>
      <c r="CE251" s="154"/>
      <c r="CF251" s="154"/>
      <c r="CG251" s="154"/>
      <c r="CH251" s="154"/>
      <c r="CI251" s="154"/>
      <c r="CJ251" s="154"/>
      <c r="CK251" s="154"/>
      <c r="CL251" s="154"/>
      <c r="CM251" s="154"/>
      <c r="CN251" s="154"/>
      <c r="CO251" s="154"/>
      <c r="CP251" s="154"/>
      <c r="CQ251" s="154"/>
      <c r="CR251" s="154"/>
      <c r="CS251" s="154"/>
      <c r="CT251" s="154"/>
      <c r="CU251" s="154"/>
      <c r="CV251" s="154"/>
      <c r="CW251" s="154"/>
      <c r="CX251" s="154"/>
      <c r="CY251" s="154"/>
      <c r="CZ251" s="154"/>
      <c r="DA251" s="154"/>
      <c r="DB251" s="154"/>
    </row>
    <row r="252" spans="2:106" ht="13.5" thickBot="1">
      <c r="C252" s="195" t="s">
        <v>199</v>
      </c>
      <c r="D252" s="196"/>
      <c r="E252" s="196"/>
      <c r="F252" s="196"/>
      <c r="G252" s="196"/>
      <c r="H252" s="196"/>
      <c r="I252" s="196"/>
      <c r="J252" s="196"/>
      <c r="K252" s="196"/>
      <c r="L252" s="196"/>
      <c r="M252" s="196"/>
      <c r="N252" s="197"/>
      <c r="Q252" s="203" t="s">
        <v>205</v>
      </c>
      <c r="V252" s="2"/>
      <c r="X252" s="203" t="s">
        <v>206</v>
      </c>
      <c r="AE252" s="2" t="s">
        <v>207</v>
      </c>
      <c r="AR252" s="2"/>
      <c r="AS252" s="2"/>
      <c r="AT252" s="2"/>
      <c r="AU252" s="2"/>
      <c r="AV252" s="2"/>
      <c r="AW252" s="2"/>
      <c r="AX252" s="2"/>
      <c r="AY252" s="2"/>
      <c r="AZ252" s="2"/>
      <c r="BA252" s="2"/>
      <c r="BB252" s="2"/>
      <c r="BC252" s="2"/>
      <c r="BD252" s="2"/>
      <c r="BE252" s="2"/>
      <c r="BF252" s="2"/>
      <c r="BG252" s="2"/>
      <c r="BH252" s="2"/>
      <c r="BI252" s="2"/>
      <c r="BJ252" s="2"/>
      <c r="BK252" s="2"/>
      <c r="BL252" s="2"/>
      <c r="BM252" s="2"/>
      <c r="BN252" s="2"/>
      <c r="BO252" s="2"/>
      <c r="BP252" s="2"/>
      <c r="BQ252" s="2"/>
      <c r="BR252" s="2"/>
      <c r="BS252" s="2"/>
      <c r="BT252" s="2"/>
      <c r="BU252" s="2"/>
      <c r="BV252" s="2"/>
      <c r="BW252" s="2"/>
      <c r="BX252" s="2"/>
      <c r="BY252" s="2"/>
      <c r="BZ252" s="2"/>
      <c r="CA252" s="2"/>
      <c r="CB252" s="2"/>
      <c r="CC252" s="2"/>
      <c r="CD252" s="2"/>
      <c r="CE252" s="2"/>
      <c r="CF252" s="2"/>
      <c r="CG252" s="2"/>
      <c r="CH252" s="2"/>
      <c r="CI252" s="2"/>
      <c r="CJ252" s="2"/>
      <c r="CK252" s="2"/>
      <c r="CL252" s="2"/>
      <c r="CM252" s="2"/>
      <c r="CN252" s="2"/>
      <c r="CO252" s="2"/>
      <c r="CP252" s="2"/>
      <c r="CQ252" s="2"/>
      <c r="CR252" s="2"/>
      <c r="CS252" s="2"/>
      <c r="CT252" s="2"/>
      <c r="CU252" s="2"/>
      <c r="CV252" s="2"/>
      <c r="CW252" s="2"/>
      <c r="CX252" s="2"/>
    </row>
    <row r="253" spans="2:106">
      <c r="D253" s="2" t="s">
        <v>182</v>
      </c>
      <c r="F253" s="2" t="s">
        <v>183</v>
      </c>
      <c r="H253" s="2" t="s">
        <v>184</v>
      </c>
      <c r="K253" s="191"/>
      <c r="L253" s="192" t="s">
        <v>186</v>
      </c>
      <c r="Q253" s="2" t="s">
        <v>182</v>
      </c>
      <c r="S253" s="2" t="s">
        <v>183</v>
      </c>
      <c r="U253" s="2" t="s">
        <v>184</v>
      </c>
      <c r="X253" s="2" t="s">
        <v>182</v>
      </c>
      <c r="Z253" s="2" t="s">
        <v>183</v>
      </c>
      <c r="AB253" s="2" t="s">
        <v>184</v>
      </c>
      <c r="AE253" s="2" t="s">
        <v>182</v>
      </c>
      <c r="AG253" s="2" t="s">
        <v>183</v>
      </c>
      <c r="AI253" s="2" t="s">
        <v>184</v>
      </c>
      <c r="AR253" s="2"/>
      <c r="AS253" s="2"/>
      <c r="AT253" s="2"/>
      <c r="AU253" s="2"/>
      <c r="AV253" s="2"/>
      <c r="AW253" s="2"/>
      <c r="AX253" s="2"/>
      <c r="AY253" s="2"/>
      <c r="AZ253" s="2"/>
      <c r="BA253" s="2"/>
      <c r="BB253" s="2"/>
      <c r="BC253" s="2"/>
      <c r="BD253" s="2"/>
      <c r="BE253" s="2"/>
      <c r="BF253" s="2"/>
      <c r="BG253" s="2"/>
      <c r="BH253" s="2"/>
      <c r="BI253" s="2"/>
      <c r="BJ253" s="2"/>
      <c r="BK253" s="2"/>
      <c r="BL253" s="2"/>
      <c r="BM253" s="2"/>
      <c r="BN253" s="2"/>
      <c r="BO253" s="2"/>
      <c r="BP253" s="2"/>
      <c r="BQ253" s="2"/>
      <c r="BR253" s="2"/>
      <c r="BS253" s="2"/>
      <c r="BT253" s="2"/>
      <c r="BU253" s="2"/>
      <c r="BV253" s="2"/>
      <c r="BW253" s="2"/>
      <c r="BX253" s="2"/>
      <c r="BY253" s="2"/>
      <c r="BZ253" s="2"/>
      <c r="CA253" s="2"/>
      <c r="CB253" s="2"/>
      <c r="CC253" s="2"/>
      <c r="CD253" s="2"/>
      <c r="CE253" s="2"/>
      <c r="CF253" s="2"/>
      <c r="CG253" s="2"/>
      <c r="CH253" s="2"/>
      <c r="CI253" s="2"/>
      <c r="CJ253" s="2"/>
      <c r="CK253" s="2"/>
      <c r="CL253" s="2"/>
      <c r="CM253" s="2"/>
      <c r="CN253" s="2"/>
      <c r="CO253" s="2"/>
      <c r="CP253" s="2"/>
      <c r="CQ253" s="2"/>
      <c r="CR253" s="2"/>
      <c r="CS253" s="2"/>
      <c r="CT253" s="2"/>
      <c r="CU253" s="2"/>
      <c r="CV253" s="2"/>
      <c r="CW253" s="2"/>
      <c r="CX253" s="2"/>
    </row>
    <row r="254" spans="2:106">
      <c r="C254" s="188" t="s">
        <v>179</v>
      </c>
      <c r="D254" s="2" t="s">
        <v>180</v>
      </c>
      <c r="E254" s="2" t="s">
        <v>181</v>
      </c>
      <c r="F254" s="2" t="s">
        <v>180</v>
      </c>
      <c r="G254" s="2" t="s">
        <v>181</v>
      </c>
      <c r="H254" s="2" t="s">
        <v>180</v>
      </c>
      <c r="I254" s="2" t="s">
        <v>181</v>
      </c>
      <c r="K254" s="193"/>
      <c r="L254" s="192" t="s">
        <v>189</v>
      </c>
      <c r="O254" t="s">
        <v>196</v>
      </c>
      <c r="Q254" s="2" t="s">
        <v>180</v>
      </c>
      <c r="R254" s="2" t="s">
        <v>181</v>
      </c>
      <c r="S254" s="2" t="s">
        <v>180</v>
      </c>
      <c r="T254" s="2" t="s">
        <v>181</v>
      </c>
      <c r="U254" s="2" t="s">
        <v>180</v>
      </c>
      <c r="V254" s="2" t="s">
        <v>181</v>
      </c>
      <c r="X254" s="2" t="s">
        <v>180</v>
      </c>
      <c r="Y254" s="2" t="s">
        <v>181</v>
      </c>
      <c r="Z254" s="2" t="s">
        <v>180</v>
      </c>
      <c r="AA254" s="2" t="s">
        <v>181</v>
      </c>
      <c r="AB254" s="2" t="s">
        <v>180</v>
      </c>
      <c r="AC254" s="2" t="s">
        <v>181</v>
      </c>
      <c r="AE254" s="2" t="s">
        <v>180</v>
      </c>
      <c r="AF254" s="2" t="s">
        <v>181</v>
      </c>
      <c r="AG254" s="2" t="s">
        <v>180</v>
      </c>
      <c r="AH254" s="2" t="s">
        <v>181</v>
      </c>
      <c r="AI254" s="2" t="s">
        <v>180</v>
      </c>
      <c r="AJ254" s="2" t="s">
        <v>181</v>
      </c>
      <c r="AR254" s="2"/>
      <c r="AS254" s="2"/>
      <c r="AT254" s="2"/>
      <c r="AU254" s="2"/>
      <c r="AV254" s="2"/>
      <c r="AW254" s="2"/>
      <c r="AX254" s="2"/>
      <c r="AY254" s="2"/>
      <c r="AZ254" s="2"/>
      <c r="BA254" s="2"/>
      <c r="BB254" s="2"/>
      <c r="BC254" s="2"/>
      <c r="BD254" s="2"/>
      <c r="BE254" s="2"/>
      <c r="BF254" s="2"/>
      <c r="BG254" s="2"/>
      <c r="BH254" s="2"/>
      <c r="BI254" s="2"/>
      <c r="BJ254" s="2"/>
      <c r="BK254" s="2"/>
      <c r="BL254" s="2"/>
      <c r="BM254" s="2"/>
      <c r="BN254" s="2"/>
      <c r="BO254" s="2"/>
      <c r="BP254" s="2"/>
      <c r="BQ254" s="2"/>
      <c r="BR254" s="2"/>
      <c r="BS254" s="2"/>
      <c r="BT254" s="2"/>
      <c r="BU254" s="2"/>
      <c r="BV254" s="2"/>
      <c r="BW254" s="2"/>
      <c r="BX254" s="2"/>
      <c r="BY254" s="2"/>
      <c r="BZ254" s="2"/>
      <c r="CA254" s="2"/>
      <c r="CB254" s="2"/>
      <c r="CC254" s="2"/>
      <c r="CD254" s="2"/>
      <c r="CE254" s="2"/>
      <c r="CF254" s="2"/>
      <c r="CG254" s="2"/>
      <c r="CH254" s="2"/>
      <c r="CI254" s="2"/>
      <c r="CJ254" s="2"/>
      <c r="CK254" s="2"/>
      <c r="CL254" s="2"/>
      <c r="CM254" s="2"/>
      <c r="CN254" s="2"/>
      <c r="CO254" s="2"/>
      <c r="CP254" s="2"/>
      <c r="CQ254" s="2"/>
      <c r="CR254" s="2"/>
      <c r="CS254" s="2"/>
      <c r="CT254" s="2"/>
      <c r="CU254" s="2"/>
      <c r="CV254" s="2"/>
      <c r="CW254" s="2"/>
      <c r="CX254" s="2"/>
    </row>
    <row r="255" spans="2:106">
      <c r="C255" s="37">
        <v>44866</v>
      </c>
      <c r="D255" s="41">
        <v>55196</v>
      </c>
      <c r="E255" s="41">
        <v>412554</v>
      </c>
      <c r="F255">
        <v>371</v>
      </c>
      <c r="G255" s="41">
        <v>5433</v>
      </c>
      <c r="H255" s="41">
        <v>62850</v>
      </c>
      <c r="I255" s="41">
        <v>478863</v>
      </c>
      <c r="N255" s="37">
        <v>44866</v>
      </c>
      <c r="O255" s="41">
        <f>D255+E255</f>
        <v>467750</v>
      </c>
      <c r="V255" s="2"/>
      <c r="AR255" s="2"/>
      <c r="AS255" s="2"/>
      <c r="AT255" s="2"/>
      <c r="AU255" s="2"/>
      <c r="AV255" s="2"/>
      <c r="AW255" s="2"/>
      <c r="AX255" s="2"/>
      <c r="AY255" s="2"/>
      <c r="AZ255" s="2"/>
      <c r="BA255" s="2"/>
      <c r="BB255" s="2"/>
      <c r="BC255" s="2"/>
      <c r="BD255" s="2"/>
      <c r="BE255" s="2"/>
      <c r="BF255" s="2"/>
      <c r="BG255" s="2"/>
      <c r="BH255" s="2"/>
      <c r="BI255" s="2"/>
      <c r="BJ255" s="2"/>
      <c r="BK255" s="2"/>
      <c r="BL255" s="2"/>
      <c r="BM255" s="2"/>
      <c r="BN255" s="2"/>
      <c r="BO255" s="2"/>
      <c r="BP255" s="2"/>
      <c r="BQ255" s="2"/>
      <c r="BR255" s="2"/>
      <c r="BS255" s="2"/>
      <c r="BT255" s="2"/>
      <c r="BU255" s="2"/>
      <c r="BV255" s="2"/>
      <c r="BW255" s="2"/>
      <c r="BX255" s="2"/>
      <c r="BY255" s="2"/>
      <c r="BZ255" s="2"/>
      <c r="CA255" s="2"/>
      <c r="CB255" s="2"/>
      <c r="CC255" s="2"/>
      <c r="CD255" s="2"/>
      <c r="CE255" s="2"/>
      <c r="CF255" s="2"/>
      <c r="CG255" s="2"/>
      <c r="CH255" s="2"/>
      <c r="CI255" s="2"/>
      <c r="CJ255" s="2"/>
      <c r="CK255" s="2"/>
      <c r="CL255" s="2"/>
      <c r="CM255" s="2"/>
      <c r="CN255" s="2"/>
      <c r="CO255" s="2"/>
      <c r="CP255" s="2"/>
      <c r="CQ255" s="2"/>
      <c r="CR255" s="2"/>
      <c r="CS255" s="2"/>
      <c r="CT255" s="2"/>
      <c r="CU255" s="2"/>
      <c r="CV255" s="2"/>
      <c r="CW255" s="2"/>
      <c r="CX255" s="2"/>
    </row>
    <row r="256" spans="2:106">
      <c r="C256" s="37">
        <v>44896</v>
      </c>
      <c r="D256" s="41">
        <v>57310</v>
      </c>
      <c r="E256" s="41">
        <v>395334</v>
      </c>
      <c r="F256">
        <v>412</v>
      </c>
      <c r="G256" s="41">
        <v>5620</v>
      </c>
      <c r="H256" s="41">
        <v>70386</v>
      </c>
      <c r="I256" s="41">
        <v>480583</v>
      </c>
      <c r="N256" s="37">
        <v>44896</v>
      </c>
      <c r="O256" s="41">
        <f t="shared" ref="O256:O266" si="522">D256+E256</f>
        <v>452644</v>
      </c>
      <c r="V256" s="2"/>
      <c r="AR256" s="2"/>
      <c r="AS256" s="2"/>
      <c r="AT256" s="2"/>
      <c r="AU256" s="2"/>
      <c r="AV256" s="2"/>
      <c r="AW256" s="2"/>
      <c r="AX256" s="2"/>
      <c r="AY256" s="2"/>
      <c r="AZ256" s="2"/>
      <c r="BA256" s="2"/>
      <c r="BB256" s="2"/>
      <c r="BC256" s="2"/>
      <c r="BD256" s="2"/>
      <c r="BE256" s="2"/>
      <c r="BF256" s="2"/>
      <c r="BG256" s="2"/>
      <c r="BH256" s="2"/>
      <c r="BI256" s="2"/>
      <c r="BJ256" s="2"/>
      <c r="BK256" s="2"/>
      <c r="BL256" s="2"/>
      <c r="BM256" s="2"/>
      <c r="BN256" s="2"/>
      <c r="BO256" s="2"/>
      <c r="BP256" s="2"/>
      <c r="BQ256" s="2"/>
      <c r="BR256" s="2"/>
      <c r="BS256" s="2"/>
      <c r="BT256" s="2"/>
      <c r="BU256" s="2"/>
      <c r="BV256" s="2"/>
      <c r="BW256" s="2"/>
      <c r="BX256" s="2"/>
      <c r="BY256" s="2"/>
      <c r="BZ256" s="2"/>
      <c r="CA256" s="2"/>
      <c r="CB256" s="2"/>
      <c r="CC256" s="2"/>
      <c r="CD256" s="2"/>
      <c r="CE256" s="2"/>
      <c r="CF256" s="2"/>
      <c r="CG256" s="2"/>
      <c r="CH256" s="2"/>
      <c r="CI256" s="2"/>
      <c r="CJ256" s="2"/>
      <c r="CK256" s="2"/>
      <c r="CL256" s="2"/>
      <c r="CM256" s="2"/>
      <c r="CN256" s="2"/>
      <c r="CO256" s="2"/>
      <c r="CP256" s="2"/>
      <c r="CQ256" s="2"/>
      <c r="CR256" s="2"/>
      <c r="CS256" s="2"/>
      <c r="CT256" s="2"/>
      <c r="CU256" s="2"/>
      <c r="CV256" s="2"/>
      <c r="CW256" s="2"/>
      <c r="CX256" s="2"/>
    </row>
    <row r="257" spans="3:102">
      <c r="C257" s="37">
        <v>44927</v>
      </c>
      <c r="D257" s="41">
        <v>62465</v>
      </c>
      <c r="E257" s="41">
        <v>331049</v>
      </c>
      <c r="F257">
        <v>422</v>
      </c>
      <c r="G257" s="41">
        <v>5147</v>
      </c>
      <c r="H257" s="41">
        <v>72309</v>
      </c>
      <c r="I257" s="41">
        <v>417289</v>
      </c>
      <c r="N257" s="37">
        <v>44927</v>
      </c>
      <c r="O257" s="41">
        <f t="shared" si="522"/>
        <v>393514</v>
      </c>
      <c r="V257" s="2"/>
      <c r="AR257" s="2"/>
      <c r="AS257" s="2"/>
      <c r="AT257" s="2"/>
      <c r="AU257" s="2"/>
      <c r="AV257" s="2"/>
      <c r="AW257" s="2"/>
      <c r="AX257" s="2"/>
      <c r="AY257" s="2"/>
      <c r="AZ257" s="2"/>
      <c r="BA257" s="2"/>
      <c r="BB257" s="2"/>
      <c r="BC257" s="2"/>
      <c r="BD257" s="2"/>
      <c r="BE257" s="2"/>
      <c r="BF257" s="2"/>
      <c r="BG257" s="2"/>
      <c r="BH257" s="2"/>
      <c r="BI257" s="2"/>
      <c r="BJ257" s="2"/>
      <c r="BK257" s="2"/>
      <c r="BL257" s="2"/>
      <c r="BM257" s="2"/>
      <c r="BN257" s="2"/>
      <c r="BO257" s="2"/>
      <c r="BP257" s="2"/>
      <c r="BQ257" s="2"/>
      <c r="BR257" s="2"/>
      <c r="BS257" s="2"/>
      <c r="BT257" s="2"/>
      <c r="BU257" s="2"/>
      <c r="BV257" s="2"/>
      <c r="BW257" s="2"/>
      <c r="BX257" s="2"/>
      <c r="BY257" s="2"/>
      <c r="BZ257" s="2"/>
      <c r="CA257" s="2"/>
      <c r="CB257" s="2"/>
      <c r="CC257" s="2"/>
      <c r="CD257" s="2"/>
      <c r="CE257" s="2"/>
      <c r="CF257" s="2"/>
      <c r="CG257" s="2"/>
      <c r="CH257" s="2"/>
      <c r="CI257" s="2"/>
      <c r="CJ257" s="2"/>
      <c r="CK257" s="2"/>
      <c r="CL257" s="2"/>
      <c r="CM257" s="2"/>
      <c r="CN257" s="2"/>
      <c r="CO257" s="2"/>
      <c r="CP257" s="2"/>
      <c r="CQ257" s="2"/>
      <c r="CR257" s="2"/>
      <c r="CS257" s="2"/>
      <c r="CT257" s="2"/>
      <c r="CU257" s="2"/>
      <c r="CV257" s="2"/>
      <c r="CW257" s="2"/>
      <c r="CX257" s="2"/>
    </row>
    <row r="258" spans="3:102">
      <c r="C258" s="37">
        <v>44958</v>
      </c>
      <c r="D258" s="41">
        <v>56843</v>
      </c>
      <c r="E258" s="41">
        <v>360258</v>
      </c>
      <c r="F258">
        <v>360</v>
      </c>
      <c r="G258" s="41">
        <v>5860</v>
      </c>
      <c r="H258" s="41">
        <v>62084</v>
      </c>
      <c r="I258" s="41">
        <v>456117</v>
      </c>
      <c r="N258" s="37">
        <v>44958</v>
      </c>
      <c r="O258" s="41">
        <f t="shared" si="522"/>
        <v>417101</v>
      </c>
      <c r="Q258" s="194"/>
      <c r="R258" s="194"/>
      <c r="S258" s="194"/>
      <c r="T258" s="194"/>
      <c r="U258" s="194"/>
      <c r="V258" s="206"/>
      <c r="AR258" s="2"/>
      <c r="AS258" s="2"/>
      <c r="AT258" s="2"/>
      <c r="AU258" s="2"/>
      <c r="AV258" s="2"/>
      <c r="AW258" s="2"/>
      <c r="AX258" s="2"/>
      <c r="AY258" s="2"/>
      <c r="AZ258" s="2"/>
      <c r="BA258" s="2"/>
      <c r="BB258" s="2"/>
      <c r="BC258" s="2"/>
      <c r="BD258" s="2"/>
      <c r="BE258" s="2"/>
      <c r="BF258" s="2"/>
      <c r="BG258" s="2"/>
      <c r="BH258" s="2"/>
      <c r="BI258" s="2"/>
      <c r="BJ258" s="2"/>
      <c r="BK258" s="2"/>
      <c r="BL258" s="2"/>
      <c r="BM258" s="2"/>
      <c r="BN258" s="2"/>
      <c r="BO258" s="2"/>
      <c r="BP258" s="2"/>
      <c r="BQ258" s="2"/>
      <c r="BR258" s="2"/>
      <c r="BS258" s="2"/>
      <c r="BT258" s="2"/>
      <c r="BU258" s="2"/>
      <c r="BV258" s="2"/>
      <c r="BW258" s="2"/>
      <c r="BX258" s="2"/>
      <c r="BY258" s="2"/>
      <c r="BZ258" s="2"/>
      <c r="CA258" s="2"/>
      <c r="CB258" s="2"/>
      <c r="CC258" s="2"/>
      <c r="CD258" s="2"/>
      <c r="CE258" s="2"/>
      <c r="CF258" s="2"/>
      <c r="CG258" s="2"/>
      <c r="CH258" s="2"/>
      <c r="CI258" s="2"/>
      <c r="CJ258" s="2"/>
      <c r="CK258" s="2"/>
      <c r="CL258" s="2"/>
      <c r="CM258" s="2"/>
      <c r="CN258" s="2"/>
      <c r="CO258" s="2"/>
      <c r="CP258" s="2"/>
      <c r="CQ258" s="2"/>
      <c r="CR258" s="2"/>
      <c r="CS258" s="2"/>
      <c r="CT258" s="2"/>
      <c r="CU258" s="2"/>
      <c r="CV258" s="2"/>
      <c r="CW258" s="2"/>
      <c r="CX258" s="2"/>
    </row>
    <row r="259" spans="3:102">
      <c r="C259" s="37">
        <v>44986</v>
      </c>
      <c r="D259" s="41">
        <v>61354</v>
      </c>
      <c r="E259" s="41">
        <v>441919</v>
      </c>
      <c r="F259" s="2">
        <v>398</v>
      </c>
      <c r="G259" s="134">
        <v>5785</v>
      </c>
      <c r="H259" s="134">
        <v>68317</v>
      </c>
      <c r="I259" s="134">
        <v>521957</v>
      </c>
      <c r="N259" s="37">
        <v>44986</v>
      </c>
      <c r="O259" s="41">
        <f t="shared" si="522"/>
        <v>503273</v>
      </c>
      <c r="Q259" s="208"/>
      <c r="R259" s="208"/>
      <c r="S259" s="208"/>
      <c r="T259" s="208"/>
      <c r="U259" s="208"/>
      <c r="V259" s="209"/>
      <c r="W259" s="210"/>
      <c r="X259" s="210"/>
      <c r="Y259" s="210"/>
      <c r="Z259" s="210"/>
      <c r="AA259" s="210"/>
      <c r="AB259" s="210"/>
      <c r="AC259" s="210"/>
      <c r="AR259" s="2"/>
      <c r="AS259" s="2"/>
      <c r="AT259" s="2"/>
      <c r="AU259" s="2"/>
      <c r="AV259" s="2"/>
      <c r="AW259" s="2"/>
      <c r="AX259" s="2"/>
      <c r="AY259" s="2"/>
      <c r="AZ259" s="2"/>
      <c r="BA259" s="2"/>
      <c r="BB259" s="2"/>
      <c r="BC259" s="2"/>
      <c r="BD259" s="2"/>
      <c r="BE259" s="2"/>
      <c r="BF259" s="2"/>
      <c r="BG259" s="2"/>
      <c r="BH259" s="2"/>
      <c r="BI259" s="2"/>
      <c r="BJ259" s="2"/>
      <c r="BK259" s="2"/>
      <c r="BL259" s="2"/>
      <c r="BM259" s="2"/>
      <c r="BN259" s="2"/>
      <c r="BO259" s="2"/>
      <c r="BP259" s="2"/>
      <c r="BQ259" s="2"/>
      <c r="BR259" s="2"/>
      <c r="BS259" s="2"/>
      <c r="BT259" s="2"/>
      <c r="BU259" s="2"/>
      <c r="BV259" s="2"/>
      <c r="BW259" s="2"/>
      <c r="BX259" s="2"/>
      <c r="BY259" s="2"/>
      <c r="BZ259" s="2"/>
      <c r="CA259" s="2"/>
      <c r="CB259" s="2"/>
      <c r="CC259" s="2"/>
      <c r="CD259" s="2"/>
      <c r="CE259" s="2"/>
      <c r="CF259" s="2"/>
      <c r="CG259" s="2"/>
      <c r="CH259" s="2"/>
      <c r="CI259" s="2"/>
      <c r="CJ259" s="2"/>
      <c r="CK259" s="2"/>
      <c r="CL259" s="2"/>
      <c r="CM259" s="2"/>
      <c r="CN259" s="2"/>
      <c r="CO259" s="2"/>
      <c r="CP259" s="2"/>
      <c r="CQ259" s="2"/>
      <c r="CR259" s="2"/>
      <c r="CS259" s="2"/>
      <c r="CT259" s="2"/>
      <c r="CU259" s="2"/>
      <c r="CV259" s="2"/>
      <c r="CW259" s="2"/>
      <c r="CX259" s="2"/>
    </row>
    <row r="260" spans="3:102">
      <c r="C260" s="37">
        <v>45017</v>
      </c>
      <c r="D260" s="134">
        <v>59137</v>
      </c>
      <c r="E260" s="134">
        <v>377040</v>
      </c>
      <c r="F260" s="2">
        <v>409</v>
      </c>
      <c r="G260" s="134">
        <v>5290</v>
      </c>
      <c r="H260" s="134">
        <v>69869</v>
      </c>
      <c r="I260" s="134">
        <v>463719</v>
      </c>
      <c r="N260" s="37">
        <v>45017</v>
      </c>
      <c r="O260" s="41">
        <f t="shared" si="522"/>
        <v>436177</v>
      </c>
      <c r="P260" s="204">
        <v>45017</v>
      </c>
      <c r="Q260" s="194"/>
      <c r="R260" s="194"/>
      <c r="S260" s="194"/>
      <c r="T260" s="194"/>
      <c r="U260" s="194">
        <v>69953</v>
      </c>
      <c r="V260" s="206"/>
      <c r="X260" s="207" t="str">
        <f t="shared" ref="X260:Y262" si="523">IF(Q260="","",Q260-D260)</f>
        <v/>
      </c>
      <c r="Y260" s="207" t="str">
        <f t="shared" si="523"/>
        <v/>
      </c>
      <c r="Z260" s="207" t="str">
        <f t="shared" ref="Z260:Z272" si="524">IF(S260="","",S260-F260)</f>
        <v/>
      </c>
      <c r="AA260" s="207" t="str">
        <f t="shared" ref="AA260:AA272" si="525">IF(T260="","",T260-G260)</f>
        <v/>
      </c>
      <c r="AB260" s="207">
        <f t="shared" ref="AB260:AB272" si="526">IF(U260="","",U260-H260)</f>
        <v>84</v>
      </c>
      <c r="AC260" s="207" t="str">
        <f t="shared" ref="AC260:AC272" si="527">IF(V260="","",V260-I260)</f>
        <v/>
      </c>
      <c r="AE260" s="194">
        <f t="shared" ref="AE260:AJ261" si="528">IF(Q260="",D260,Q260)</f>
        <v>59137</v>
      </c>
      <c r="AF260" s="194">
        <f t="shared" si="528"/>
        <v>377040</v>
      </c>
      <c r="AG260" s="194">
        <f t="shared" si="528"/>
        <v>409</v>
      </c>
      <c r="AH260" s="194">
        <f t="shared" si="528"/>
        <v>5290</v>
      </c>
      <c r="AI260" s="194">
        <f t="shared" si="528"/>
        <v>69953</v>
      </c>
      <c r="AJ260" s="194">
        <f t="shared" si="528"/>
        <v>463719</v>
      </c>
      <c r="AR260" s="2"/>
      <c r="AS260" s="2"/>
      <c r="AT260" s="2"/>
      <c r="AU260" s="2"/>
      <c r="AV260" s="2"/>
      <c r="AW260" s="2"/>
      <c r="AX260" s="2"/>
      <c r="AY260" s="2"/>
      <c r="AZ260" s="2"/>
      <c r="BA260" s="2"/>
      <c r="BB260" s="2"/>
      <c r="BC260" s="2"/>
      <c r="BD260" s="2"/>
      <c r="BE260" s="2"/>
      <c r="BF260" s="2"/>
      <c r="BG260" s="2"/>
      <c r="BH260" s="2"/>
      <c r="BI260" s="2"/>
      <c r="BJ260" s="2"/>
      <c r="BK260" s="2"/>
      <c r="BL260" s="2"/>
      <c r="BM260" s="2"/>
      <c r="BN260" s="2"/>
      <c r="BO260" s="2"/>
      <c r="BP260" s="2"/>
      <c r="BQ260" s="2"/>
      <c r="BR260" s="2"/>
      <c r="BS260" s="2"/>
      <c r="BT260" s="2"/>
      <c r="BU260" s="2"/>
      <c r="BV260" s="2"/>
      <c r="BW260" s="2"/>
      <c r="BX260" s="2"/>
      <c r="BY260" s="2"/>
      <c r="BZ260" s="2"/>
      <c r="CA260" s="2"/>
      <c r="CB260" s="2"/>
      <c r="CC260" s="2"/>
      <c r="CD260" s="2"/>
      <c r="CE260" s="2"/>
      <c r="CF260" s="2"/>
      <c r="CG260" s="2"/>
      <c r="CH260" s="2"/>
      <c r="CI260" s="2"/>
      <c r="CJ260" s="2"/>
      <c r="CK260" s="2"/>
      <c r="CL260" s="2"/>
      <c r="CM260" s="2"/>
      <c r="CN260" s="2"/>
      <c r="CO260" s="2"/>
      <c r="CP260" s="2"/>
      <c r="CQ260" s="2"/>
      <c r="CR260" s="2"/>
      <c r="CS260" s="2"/>
      <c r="CT260" s="2"/>
      <c r="CU260" s="2"/>
      <c r="CV260" s="2"/>
      <c r="CW260" s="2"/>
      <c r="CX260" s="2"/>
    </row>
    <row r="261" spans="3:102">
      <c r="C261" s="37">
        <v>45047</v>
      </c>
      <c r="D261" s="134">
        <v>52304</v>
      </c>
      <c r="E261" s="134">
        <v>382462</v>
      </c>
      <c r="F261" s="2">
        <v>408</v>
      </c>
      <c r="G261" s="134">
        <v>5391</v>
      </c>
      <c r="H261" s="134">
        <v>70114</v>
      </c>
      <c r="I261" s="134">
        <v>488315</v>
      </c>
      <c r="N261" s="37">
        <v>45047</v>
      </c>
      <c r="O261" s="41">
        <f t="shared" si="522"/>
        <v>434766</v>
      </c>
      <c r="P261" s="204">
        <v>45047</v>
      </c>
      <c r="Q261" s="194"/>
      <c r="R261" s="194"/>
      <c r="S261" s="194"/>
      <c r="T261" s="194"/>
      <c r="U261" s="194">
        <v>70170</v>
      </c>
      <c r="V261" s="206"/>
      <c r="X261" s="207" t="str">
        <f t="shared" si="523"/>
        <v/>
      </c>
      <c r="Y261" s="207" t="str">
        <f t="shared" si="523"/>
        <v/>
      </c>
      <c r="Z261" s="207" t="str">
        <f t="shared" si="524"/>
        <v/>
      </c>
      <c r="AA261" s="207" t="str">
        <f t="shared" si="525"/>
        <v/>
      </c>
      <c r="AB261" s="207">
        <f t="shared" si="526"/>
        <v>56</v>
      </c>
      <c r="AC261" s="207" t="str">
        <f t="shared" si="527"/>
        <v/>
      </c>
      <c r="AE261" s="194">
        <f t="shared" si="528"/>
        <v>52304</v>
      </c>
      <c r="AF261" s="194">
        <f t="shared" si="528"/>
        <v>382462</v>
      </c>
      <c r="AG261" s="194">
        <f t="shared" si="528"/>
        <v>408</v>
      </c>
      <c r="AH261" s="194">
        <f t="shared" si="528"/>
        <v>5391</v>
      </c>
      <c r="AI261" s="194">
        <f t="shared" si="528"/>
        <v>70170</v>
      </c>
      <c r="AJ261" s="194">
        <f t="shared" si="528"/>
        <v>488315</v>
      </c>
      <c r="AR261" s="2"/>
      <c r="AS261" s="2"/>
      <c r="AT261" s="2"/>
      <c r="AU261" s="2"/>
      <c r="AV261" s="2"/>
      <c r="AW261" s="2"/>
      <c r="AX261" s="2"/>
      <c r="AY261" s="2"/>
      <c r="AZ261" s="2"/>
      <c r="BA261" s="2"/>
      <c r="BB261" s="2"/>
      <c r="BC261" s="2"/>
      <c r="BD261" s="2"/>
      <c r="BE261" s="2"/>
      <c r="BF261" s="2"/>
      <c r="BG261" s="2"/>
      <c r="BH261" s="2"/>
      <c r="BI261" s="2"/>
      <c r="BJ261" s="2"/>
      <c r="BK261" s="2"/>
      <c r="BL261" s="2"/>
      <c r="BM261" s="2"/>
      <c r="BN261" s="2"/>
      <c r="BO261" s="2"/>
      <c r="BP261" s="2"/>
      <c r="BQ261" s="2"/>
      <c r="BR261" s="2"/>
      <c r="BS261" s="2"/>
      <c r="BT261" s="2"/>
      <c r="BU261" s="2"/>
      <c r="BV261" s="2"/>
      <c r="BW261" s="2"/>
      <c r="BX261" s="2"/>
      <c r="BY261" s="2"/>
      <c r="BZ261" s="2"/>
      <c r="CA261" s="2"/>
      <c r="CB261" s="2"/>
      <c r="CC261" s="2"/>
      <c r="CD261" s="2"/>
      <c r="CE261" s="2"/>
      <c r="CF261" s="2"/>
      <c r="CG261" s="2"/>
      <c r="CH261" s="2"/>
      <c r="CI261" s="2"/>
      <c r="CJ261" s="2"/>
      <c r="CK261" s="2"/>
      <c r="CL261" s="2"/>
      <c r="CM261" s="2"/>
      <c r="CN261" s="2"/>
      <c r="CO261" s="2"/>
      <c r="CP261" s="2"/>
      <c r="CQ261" s="2"/>
      <c r="CR261" s="2"/>
      <c r="CS261" s="2"/>
      <c r="CT261" s="2"/>
      <c r="CU261" s="2"/>
      <c r="CV261" s="2"/>
      <c r="CW261" s="2"/>
      <c r="CX261" s="2"/>
    </row>
    <row r="262" spans="3:102">
      <c r="C262" s="37">
        <v>45078</v>
      </c>
      <c r="D262" s="134">
        <v>50399</v>
      </c>
      <c r="E262" s="134">
        <v>379538</v>
      </c>
      <c r="F262" s="2">
        <v>398</v>
      </c>
      <c r="G262" s="134">
        <v>5273</v>
      </c>
      <c r="H262" s="134">
        <v>68180</v>
      </c>
      <c r="I262" s="134">
        <v>481412</v>
      </c>
      <c r="N262" s="37">
        <v>45078</v>
      </c>
      <c r="O262" s="41">
        <f t="shared" si="522"/>
        <v>429937</v>
      </c>
      <c r="P262" s="204">
        <v>45078</v>
      </c>
      <c r="Q262" s="194"/>
      <c r="R262" s="194">
        <v>379700</v>
      </c>
      <c r="S262" s="194"/>
      <c r="T262" s="194">
        <v>5274</v>
      </c>
      <c r="U262" s="194">
        <v>68208</v>
      </c>
      <c r="V262" s="206">
        <v>481598</v>
      </c>
      <c r="X262" s="207" t="str">
        <f t="shared" si="523"/>
        <v/>
      </c>
      <c r="Y262" s="207">
        <f t="shared" si="523"/>
        <v>162</v>
      </c>
      <c r="Z262" s="207" t="str">
        <f t="shared" si="524"/>
        <v/>
      </c>
      <c r="AA262" s="207">
        <f t="shared" si="525"/>
        <v>1</v>
      </c>
      <c r="AB262" s="207">
        <f t="shared" si="526"/>
        <v>28</v>
      </c>
      <c r="AC262" s="207">
        <f t="shared" si="527"/>
        <v>186</v>
      </c>
      <c r="AE262" s="194">
        <f>IF(Q262="",D262,Q262)</f>
        <v>50399</v>
      </c>
      <c r="AF262" s="194">
        <f>IF(R262="",E262,R262)</f>
        <v>379700</v>
      </c>
      <c r="AG262" s="194">
        <f t="shared" ref="AG262:AJ272" si="529">IF(S262="",F262,S262)</f>
        <v>398</v>
      </c>
      <c r="AH262" s="194">
        <f t="shared" si="529"/>
        <v>5274</v>
      </c>
      <c r="AI262" s="194">
        <f t="shared" si="529"/>
        <v>68208</v>
      </c>
      <c r="AJ262" s="194">
        <f t="shared" si="529"/>
        <v>481598</v>
      </c>
      <c r="AR262" s="2"/>
      <c r="AS262" s="2"/>
      <c r="AT262" s="2"/>
      <c r="AU262" s="2"/>
      <c r="AV262" s="2"/>
      <c r="AW262" s="2"/>
      <c r="AX262" s="2"/>
      <c r="AY262" s="2"/>
      <c r="AZ262" s="2"/>
      <c r="BA262" s="2"/>
      <c r="BB262" s="2"/>
      <c r="BC262" s="2"/>
      <c r="BD262" s="2"/>
      <c r="BE262" s="2"/>
      <c r="BF262" s="2"/>
      <c r="BG262" s="2"/>
      <c r="BH262" s="2"/>
      <c r="BI262" s="2"/>
      <c r="BJ262" s="2"/>
      <c r="BK262" s="2"/>
      <c r="BL262" s="2"/>
      <c r="BM262" s="2"/>
      <c r="BN262" s="2"/>
      <c r="BO262" s="2"/>
      <c r="BP262" s="2"/>
      <c r="BQ262" s="2"/>
      <c r="BR262" s="2"/>
      <c r="BS262" s="2"/>
      <c r="BT262" s="2"/>
      <c r="BU262" s="2"/>
      <c r="BV262" s="2"/>
      <c r="BW262" s="2"/>
      <c r="BX262" s="2"/>
      <c r="BY262" s="2"/>
      <c r="BZ262" s="2"/>
      <c r="CA262" s="2"/>
      <c r="CB262" s="2"/>
      <c r="CC262" s="2"/>
      <c r="CD262" s="2"/>
      <c r="CE262" s="2"/>
      <c r="CF262" s="2"/>
      <c r="CG262" s="2"/>
      <c r="CH262" s="2"/>
      <c r="CI262" s="2"/>
      <c r="CJ262" s="2"/>
      <c r="CK262" s="2"/>
      <c r="CL262" s="2"/>
      <c r="CM262" s="2"/>
      <c r="CN262" s="2"/>
      <c r="CO262" s="2"/>
      <c r="CP262" s="2"/>
      <c r="CQ262" s="2"/>
      <c r="CR262" s="2"/>
      <c r="CS262" s="2"/>
      <c r="CT262" s="2"/>
      <c r="CU262" s="2"/>
      <c r="CV262" s="2"/>
      <c r="CW262" s="2"/>
      <c r="CX262" s="2"/>
    </row>
    <row r="263" spans="3:102">
      <c r="C263" s="37">
        <v>45108</v>
      </c>
      <c r="D263" s="134">
        <v>55957</v>
      </c>
      <c r="E263" s="134">
        <v>386680</v>
      </c>
      <c r="F263" s="2">
        <v>411</v>
      </c>
      <c r="G263" s="134">
        <v>5548</v>
      </c>
      <c r="H263" s="134">
        <v>70312</v>
      </c>
      <c r="I263" s="134">
        <v>511468</v>
      </c>
      <c r="N263" s="37">
        <v>45108</v>
      </c>
      <c r="O263" s="41">
        <f t="shared" si="522"/>
        <v>442637</v>
      </c>
      <c r="P263" s="204">
        <v>45108</v>
      </c>
      <c r="Q263" s="194"/>
      <c r="R263" s="194"/>
      <c r="S263" s="194"/>
      <c r="T263" s="194"/>
      <c r="U263" s="194">
        <v>70424</v>
      </c>
      <c r="V263" s="206"/>
      <c r="X263" s="207" t="str">
        <f t="shared" ref="X263:Y272" si="530">IF(Q263="","",Q263-D263)</f>
        <v/>
      </c>
      <c r="Y263" s="207" t="str">
        <f t="shared" si="530"/>
        <v/>
      </c>
      <c r="Z263" s="207" t="str">
        <f t="shared" si="524"/>
        <v/>
      </c>
      <c r="AA263" s="207" t="str">
        <f t="shared" si="525"/>
        <v/>
      </c>
      <c r="AB263" s="207">
        <f t="shared" si="526"/>
        <v>112</v>
      </c>
      <c r="AC263" s="207" t="str">
        <f t="shared" si="527"/>
        <v/>
      </c>
      <c r="AE263" s="194">
        <f t="shared" ref="AE263:AF272" si="531">IF(Q263="",D263,Q263)</f>
        <v>55957</v>
      </c>
      <c r="AF263" s="194">
        <f t="shared" si="531"/>
        <v>386680</v>
      </c>
      <c r="AG263" s="194">
        <f t="shared" si="529"/>
        <v>411</v>
      </c>
      <c r="AH263" s="194">
        <f t="shared" si="529"/>
        <v>5548</v>
      </c>
      <c r="AI263" s="194">
        <f t="shared" si="529"/>
        <v>70424</v>
      </c>
      <c r="AJ263" s="194">
        <f t="shared" si="529"/>
        <v>511468</v>
      </c>
      <c r="AR263" s="2"/>
      <c r="AS263" s="2"/>
      <c r="AT263" s="2"/>
      <c r="AU263" s="2"/>
      <c r="AV263" s="2"/>
      <c r="AW263" s="2"/>
      <c r="AX263" s="2"/>
      <c r="AY263" s="2"/>
      <c r="AZ263" s="2"/>
      <c r="BA263" s="2"/>
      <c r="BB263" s="2"/>
      <c r="BC263" s="2"/>
      <c r="BD263" s="2"/>
      <c r="BE263" s="2"/>
      <c r="BF263" s="2"/>
      <c r="BG263" s="2"/>
      <c r="BH263" s="2"/>
      <c r="BI263" s="2"/>
      <c r="BJ263" s="2"/>
      <c r="BK263" s="2"/>
      <c r="BL263" s="2"/>
      <c r="BM263" s="2"/>
      <c r="BN263" s="2"/>
      <c r="BO263" s="2"/>
      <c r="BP263" s="2"/>
      <c r="BQ263" s="2"/>
      <c r="BR263" s="2"/>
      <c r="BS263" s="2"/>
      <c r="BT263" s="2"/>
      <c r="BU263" s="2"/>
      <c r="BV263" s="2"/>
      <c r="BW263" s="2"/>
      <c r="BX263" s="2"/>
      <c r="BY263" s="2"/>
      <c r="BZ263" s="2"/>
      <c r="CA263" s="2"/>
      <c r="CB263" s="2"/>
      <c r="CC263" s="2"/>
      <c r="CD263" s="2"/>
      <c r="CE263" s="2"/>
      <c r="CF263" s="2"/>
      <c r="CG263" s="2"/>
      <c r="CH263" s="2"/>
      <c r="CI263" s="2"/>
      <c r="CJ263" s="2"/>
      <c r="CK263" s="2"/>
      <c r="CL263" s="2"/>
      <c r="CM263" s="2"/>
      <c r="CN263" s="2"/>
      <c r="CO263" s="2"/>
      <c r="CP263" s="2"/>
      <c r="CQ263" s="2"/>
      <c r="CR263" s="2"/>
      <c r="CS263" s="2"/>
      <c r="CT263" s="2"/>
      <c r="CU263" s="2"/>
      <c r="CV263" s="2"/>
      <c r="CW263" s="2"/>
      <c r="CX263" s="2"/>
    </row>
    <row r="264" spans="3:102">
      <c r="C264" s="37">
        <v>45139</v>
      </c>
      <c r="D264" s="41">
        <v>53315</v>
      </c>
      <c r="E264" s="134">
        <v>401990</v>
      </c>
      <c r="F264" s="2">
        <v>399</v>
      </c>
      <c r="G264" s="134">
        <v>5603</v>
      </c>
      <c r="H264" s="134">
        <v>68299</v>
      </c>
      <c r="I264" s="134">
        <v>520669</v>
      </c>
      <c r="N264" s="37">
        <v>45139</v>
      </c>
      <c r="O264" s="41">
        <f t="shared" si="522"/>
        <v>455305</v>
      </c>
      <c r="P264" s="204">
        <v>45139</v>
      </c>
      <c r="Q264" s="194"/>
      <c r="R264" s="194"/>
      <c r="S264" s="194"/>
      <c r="T264" s="194"/>
      <c r="U264" s="194"/>
      <c r="V264" s="206">
        <v>520842</v>
      </c>
      <c r="X264" s="207" t="str">
        <f t="shared" si="530"/>
        <v/>
      </c>
      <c r="Y264" s="207" t="str">
        <f t="shared" si="530"/>
        <v/>
      </c>
      <c r="Z264" s="207" t="str">
        <f t="shared" si="524"/>
        <v/>
      </c>
      <c r="AA264" s="207" t="str">
        <f t="shared" si="525"/>
        <v/>
      </c>
      <c r="AB264" s="207" t="str">
        <f t="shared" si="526"/>
        <v/>
      </c>
      <c r="AC264" s="207">
        <f t="shared" si="527"/>
        <v>173</v>
      </c>
      <c r="AE264" s="194">
        <f t="shared" si="531"/>
        <v>53315</v>
      </c>
      <c r="AF264" s="194">
        <f t="shared" si="531"/>
        <v>401990</v>
      </c>
      <c r="AG264" s="194">
        <f t="shared" si="529"/>
        <v>399</v>
      </c>
      <c r="AH264" s="194">
        <f t="shared" si="529"/>
        <v>5603</v>
      </c>
      <c r="AI264" s="194">
        <f t="shared" si="529"/>
        <v>68299</v>
      </c>
      <c r="AJ264" s="194">
        <f t="shared" si="529"/>
        <v>520842</v>
      </c>
      <c r="AN264" s="2"/>
      <c r="AR264" s="2"/>
      <c r="AS264" s="2"/>
      <c r="AT264" s="2"/>
      <c r="AU264" s="2"/>
      <c r="AV264" s="2"/>
      <c r="AW264" s="2"/>
      <c r="AX264" s="2"/>
      <c r="AY264" s="2"/>
      <c r="AZ264" s="2"/>
      <c r="BA264" s="2"/>
      <c r="BB264" s="2"/>
      <c r="BC264" s="2"/>
      <c r="BD264" s="2"/>
      <c r="BE264" s="2"/>
      <c r="BF264" s="2"/>
      <c r="BG264" s="2"/>
      <c r="BH264" s="2"/>
      <c r="BI264" s="2"/>
      <c r="BJ264" s="2"/>
      <c r="BK264" s="2"/>
      <c r="BL264" s="2"/>
      <c r="BM264" s="2"/>
      <c r="BN264" s="2"/>
      <c r="BO264" s="2"/>
      <c r="BP264" s="2"/>
      <c r="BQ264" s="2"/>
      <c r="BR264" s="2"/>
      <c r="BS264" s="2"/>
      <c r="BT264" s="2"/>
      <c r="BU264" s="2"/>
      <c r="BV264" s="2"/>
      <c r="BW264" s="2"/>
      <c r="BX264" s="2"/>
      <c r="BY264" s="2"/>
      <c r="BZ264" s="2"/>
      <c r="CA264" s="2"/>
      <c r="CB264" s="2"/>
      <c r="CC264" s="2"/>
      <c r="CD264" s="2"/>
      <c r="CE264" s="2"/>
      <c r="CF264" s="2"/>
      <c r="CG264" s="2"/>
      <c r="CH264" s="2"/>
      <c r="CI264" s="2"/>
      <c r="CJ264" s="2"/>
      <c r="CK264" s="2"/>
      <c r="CL264" s="2"/>
      <c r="CM264" s="2"/>
      <c r="CN264" s="2"/>
      <c r="CO264" s="2"/>
      <c r="CP264" s="2"/>
      <c r="CQ264" s="2"/>
      <c r="CR264" s="2"/>
      <c r="CS264" s="2"/>
      <c r="CT264" s="2"/>
      <c r="CU264" s="2"/>
      <c r="CV264" s="2"/>
      <c r="CW264" s="2"/>
      <c r="CX264" s="2"/>
    </row>
    <row r="265" spans="3:102">
      <c r="C265" s="37">
        <v>45170</v>
      </c>
      <c r="D265" s="41">
        <v>57484</v>
      </c>
      <c r="E265" s="41">
        <v>406765</v>
      </c>
      <c r="F265">
        <v>411</v>
      </c>
      <c r="G265" s="41">
        <v>5305</v>
      </c>
      <c r="H265" s="41">
        <v>70411</v>
      </c>
      <c r="I265" s="41">
        <v>482967</v>
      </c>
      <c r="N265" s="37">
        <v>45170</v>
      </c>
      <c r="O265" s="41">
        <f t="shared" si="522"/>
        <v>464249</v>
      </c>
      <c r="P265" s="204">
        <v>45170</v>
      </c>
      <c r="Q265" s="194"/>
      <c r="R265" s="194"/>
      <c r="S265" s="194"/>
      <c r="T265" s="194"/>
      <c r="U265" s="194"/>
      <c r="V265" s="206"/>
      <c r="X265" s="207" t="str">
        <f t="shared" si="530"/>
        <v/>
      </c>
      <c r="Y265" s="207" t="str">
        <f t="shared" si="530"/>
        <v/>
      </c>
      <c r="Z265" s="207" t="str">
        <f t="shared" si="524"/>
        <v/>
      </c>
      <c r="AA265" s="207" t="str">
        <f t="shared" si="525"/>
        <v/>
      </c>
      <c r="AB265" s="207" t="str">
        <f t="shared" si="526"/>
        <v/>
      </c>
      <c r="AC265" s="207" t="str">
        <f t="shared" si="527"/>
        <v/>
      </c>
      <c r="AE265" s="194">
        <f t="shared" si="531"/>
        <v>57484</v>
      </c>
      <c r="AF265" s="194">
        <f t="shared" si="531"/>
        <v>406765</v>
      </c>
      <c r="AG265" s="194">
        <f t="shared" si="529"/>
        <v>411</v>
      </c>
      <c r="AH265" s="194">
        <f t="shared" si="529"/>
        <v>5305</v>
      </c>
      <c r="AI265" s="194">
        <f t="shared" si="529"/>
        <v>70411</v>
      </c>
      <c r="AJ265" s="194">
        <f t="shared" si="529"/>
        <v>482967</v>
      </c>
      <c r="AN265" s="2"/>
      <c r="AR265" s="2"/>
      <c r="AS265" s="2"/>
      <c r="AT265" s="2"/>
      <c r="AU265" s="2"/>
      <c r="AV265" s="2"/>
      <c r="AW265" s="2"/>
      <c r="AX265" s="2"/>
      <c r="AY265" s="2"/>
      <c r="AZ265" s="2"/>
      <c r="BA265" s="2"/>
      <c r="BB265" s="2"/>
      <c r="BC265" s="2"/>
      <c r="BD265" s="2"/>
      <c r="BE265" s="2"/>
      <c r="BF265" s="2"/>
      <c r="BG265" s="2"/>
      <c r="BH265" s="2"/>
      <c r="BI265" s="2"/>
      <c r="BJ265" s="2"/>
      <c r="BK265" s="2"/>
      <c r="BL265" s="2"/>
      <c r="BM265" s="2"/>
      <c r="BN265" s="2"/>
      <c r="BO265" s="2"/>
      <c r="BP265" s="2"/>
      <c r="BQ265" s="2"/>
      <c r="BR265" s="2"/>
      <c r="BS265" s="2"/>
      <c r="BT265" s="2"/>
      <c r="BU265" s="2"/>
      <c r="BV265" s="2"/>
      <c r="BW265" s="2"/>
      <c r="BX265" s="2"/>
      <c r="BY265" s="2"/>
      <c r="BZ265" s="2"/>
      <c r="CA265" s="2"/>
      <c r="CB265" s="2"/>
      <c r="CC265" s="2"/>
      <c r="CD265" s="2"/>
      <c r="CE265" s="2"/>
      <c r="CF265" s="2"/>
      <c r="CG265" s="2"/>
      <c r="CH265" s="2"/>
      <c r="CI265" s="2"/>
      <c r="CJ265" s="2"/>
      <c r="CK265" s="2"/>
      <c r="CL265" s="2"/>
      <c r="CM265" s="2"/>
      <c r="CN265" s="2"/>
      <c r="CO265" s="2"/>
      <c r="CP265" s="2"/>
      <c r="CQ265" s="2"/>
      <c r="CR265" s="2"/>
      <c r="CS265" s="2"/>
      <c r="CT265" s="2"/>
      <c r="CU265" s="2"/>
      <c r="CV265" s="2"/>
      <c r="CW265" s="2"/>
      <c r="CX265" s="2"/>
    </row>
    <row r="266" spans="3:102">
      <c r="C266" s="37">
        <v>45200</v>
      </c>
      <c r="D266" s="41">
        <v>63654</v>
      </c>
      <c r="E266" s="41">
        <v>418863</v>
      </c>
      <c r="F266" s="41">
        <v>429</v>
      </c>
      <c r="G266" s="41">
        <v>5479</v>
      </c>
      <c r="H266" s="41">
        <v>73908</v>
      </c>
      <c r="I266" s="41">
        <v>491858</v>
      </c>
      <c r="N266" s="37">
        <v>45200</v>
      </c>
      <c r="O266" s="41">
        <f t="shared" si="522"/>
        <v>482517</v>
      </c>
      <c r="P266" s="204">
        <v>45200</v>
      </c>
      <c r="Q266" s="194">
        <v>63790</v>
      </c>
      <c r="R266" s="194"/>
      <c r="S266" s="194">
        <v>430</v>
      </c>
      <c r="T266" s="194"/>
      <c r="U266" s="194">
        <v>74134</v>
      </c>
      <c r="V266" s="206"/>
      <c r="X266" s="207">
        <f t="shared" si="530"/>
        <v>136</v>
      </c>
      <c r="Y266" s="207" t="str">
        <f t="shared" si="530"/>
        <v/>
      </c>
      <c r="Z266" s="207">
        <f t="shared" si="524"/>
        <v>1</v>
      </c>
      <c r="AA266" s="207" t="str">
        <f t="shared" si="525"/>
        <v/>
      </c>
      <c r="AB266" s="207">
        <f t="shared" si="526"/>
        <v>226</v>
      </c>
      <c r="AC266" s="207" t="str">
        <f t="shared" si="527"/>
        <v/>
      </c>
      <c r="AE266" s="194">
        <f t="shared" si="531"/>
        <v>63790</v>
      </c>
      <c r="AF266" s="194">
        <f t="shared" si="531"/>
        <v>418863</v>
      </c>
      <c r="AG266" s="194">
        <f t="shared" si="529"/>
        <v>430</v>
      </c>
      <c r="AH266" s="194">
        <f t="shared" si="529"/>
        <v>5479</v>
      </c>
      <c r="AI266" s="194">
        <f t="shared" si="529"/>
        <v>74134</v>
      </c>
      <c r="AJ266" s="194">
        <f t="shared" si="529"/>
        <v>491858</v>
      </c>
      <c r="AN266" s="2"/>
      <c r="AR266" s="2"/>
      <c r="AS266" s="2"/>
      <c r="AT266" s="2"/>
      <c r="AU266" s="2"/>
      <c r="AV266" s="2"/>
      <c r="AW266" s="2"/>
      <c r="AX266" s="2"/>
      <c r="AY266" s="2"/>
      <c r="AZ266" s="2"/>
      <c r="BA266" s="2"/>
      <c r="BB266" s="2"/>
      <c r="BC266" s="2"/>
      <c r="BD266" s="2"/>
      <c r="BE266" s="2"/>
      <c r="BF266" s="2"/>
      <c r="BG266" s="2"/>
      <c r="BH266" s="2"/>
      <c r="BI266" s="2"/>
      <c r="BJ266" s="2"/>
      <c r="BK266" s="2"/>
      <c r="BL266" s="2"/>
      <c r="BM266" s="2"/>
      <c r="BN266" s="2"/>
      <c r="BO266" s="2"/>
      <c r="BP266" s="2"/>
      <c r="BQ266" s="2"/>
      <c r="BR266" s="2"/>
      <c r="BS266" s="2"/>
      <c r="BT266" s="2"/>
      <c r="BU266" s="2"/>
      <c r="BV266" s="2"/>
      <c r="BW266" s="2"/>
      <c r="BX266" s="2"/>
      <c r="BY266" s="2"/>
      <c r="BZ266" s="2"/>
      <c r="CA266" s="2"/>
      <c r="CB266" s="2"/>
      <c r="CC266" s="2"/>
      <c r="CD266" s="2"/>
      <c r="CE266" s="2"/>
      <c r="CF266" s="2"/>
      <c r="CG266" s="2"/>
      <c r="CH266" s="2"/>
      <c r="CI266" s="2"/>
      <c r="CJ266" s="2"/>
      <c r="CK266" s="2"/>
      <c r="CL266" s="2"/>
      <c r="CM266" s="2"/>
      <c r="CN266" s="2"/>
      <c r="CO266" s="2"/>
      <c r="CP266" s="2"/>
      <c r="CQ266" s="2"/>
      <c r="CR266" s="2"/>
      <c r="CS266" s="2"/>
      <c r="CT266" s="2"/>
      <c r="CU266" s="2"/>
      <c r="CV266" s="2"/>
      <c r="CW266" s="2"/>
      <c r="CX266" s="2"/>
    </row>
    <row r="267" spans="3:102">
      <c r="C267" s="37">
        <v>45231</v>
      </c>
      <c r="D267" s="214">
        <v>64789</v>
      </c>
      <c r="E267" s="41">
        <v>408285</v>
      </c>
      <c r="F267" s="41">
        <v>454</v>
      </c>
      <c r="G267" s="41">
        <v>5294</v>
      </c>
      <c r="H267" s="41">
        <v>75917</v>
      </c>
      <c r="I267" s="41">
        <v>475835</v>
      </c>
      <c r="J267" s="2" t="s">
        <v>190</v>
      </c>
      <c r="N267" s="37">
        <v>45231</v>
      </c>
      <c r="O267" s="41">
        <f t="shared" ref="O267:O272" si="532">D267+E267</f>
        <v>473074</v>
      </c>
      <c r="P267" s="204">
        <v>45231</v>
      </c>
      <c r="Q267" s="194"/>
      <c r="R267" s="194"/>
      <c r="S267" s="194"/>
      <c r="T267" s="194"/>
      <c r="U267" s="194"/>
      <c r="V267" s="206">
        <v>475799</v>
      </c>
      <c r="X267" s="207" t="str">
        <f t="shared" si="530"/>
        <v/>
      </c>
      <c r="Y267" s="207" t="str">
        <f t="shared" si="530"/>
        <v/>
      </c>
      <c r="Z267" s="207" t="str">
        <f t="shared" si="524"/>
        <v/>
      </c>
      <c r="AA267" s="207" t="str">
        <f t="shared" si="525"/>
        <v/>
      </c>
      <c r="AB267" s="207" t="str">
        <f t="shared" si="526"/>
        <v/>
      </c>
      <c r="AC267" s="207">
        <f t="shared" si="527"/>
        <v>-36</v>
      </c>
      <c r="AE267" s="194">
        <f t="shared" si="531"/>
        <v>64789</v>
      </c>
      <c r="AF267" s="194">
        <f t="shared" si="531"/>
        <v>408285</v>
      </c>
      <c r="AG267" s="194">
        <f t="shared" si="529"/>
        <v>454</v>
      </c>
      <c r="AH267" s="194">
        <f t="shared" si="529"/>
        <v>5294</v>
      </c>
      <c r="AI267" s="194">
        <f t="shared" si="529"/>
        <v>75917</v>
      </c>
      <c r="AJ267" s="194">
        <f t="shared" si="529"/>
        <v>475799</v>
      </c>
      <c r="AN267" s="2"/>
      <c r="AR267" s="2"/>
      <c r="AS267" s="2"/>
      <c r="AT267" s="2"/>
      <c r="AU267" s="2"/>
      <c r="AV267" s="2"/>
      <c r="AW267" s="2"/>
      <c r="AX267" s="2"/>
      <c r="AY267" s="2"/>
      <c r="AZ267" s="2"/>
      <c r="BA267" s="2"/>
      <c r="BB267" s="2"/>
      <c r="BC267" s="2"/>
      <c r="BD267" s="2"/>
      <c r="BE267" s="2"/>
      <c r="BF267" s="2"/>
      <c r="BG267" s="2"/>
      <c r="BH267" s="2"/>
      <c r="BI267" s="2"/>
      <c r="BJ267" s="2"/>
      <c r="BK267" s="2"/>
      <c r="BL267" s="2"/>
      <c r="BM267" s="2"/>
      <c r="BN267" s="2"/>
      <c r="BO267" s="2"/>
      <c r="BP267" s="2"/>
      <c r="BQ267" s="2"/>
      <c r="BR267" s="2"/>
      <c r="BS267" s="2"/>
      <c r="BT267" s="2"/>
      <c r="BU267" s="2"/>
      <c r="BV267" s="2"/>
      <c r="BW267" s="2"/>
      <c r="BX267" s="2"/>
      <c r="BY267" s="2"/>
      <c r="BZ267" s="2"/>
      <c r="CA267" s="2"/>
      <c r="CB267" s="2"/>
      <c r="CC267" s="2"/>
      <c r="CD267" s="2"/>
      <c r="CE267" s="2"/>
      <c r="CF267" s="2"/>
      <c r="CG267" s="2"/>
      <c r="CH267" s="2"/>
      <c r="CI267" s="2"/>
      <c r="CJ267" s="2"/>
      <c r="CK267" s="2"/>
      <c r="CL267" s="2"/>
      <c r="CM267" s="2"/>
      <c r="CN267" s="2"/>
      <c r="CO267" s="2"/>
      <c r="CP267" s="2"/>
      <c r="CQ267" s="2"/>
      <c r="CR267" s="2"/>
      <c r="CS267" s="2"/>
      <c r="CT267" s="2"/>
      <c r="CU267" s="2"/>
      <c r="CV267" s="2"/>
      <c r="CW267" s="2"/>
      <c r="CX267" s="2"/>
    </row>
    <row r="268" spans="3:102">
      <c r="C268" s="37">
        <v>45261</v>
      </c>
      <c r="D268" s="214">
        <f t="shared" ref="D268:D275" si="533">D225</f>
        <v>70388</v>
      </c>
      <c r="E268" s="41">
        <f t="shared" ref="E268:E285" si="534">M225</f>
        <v>390870</v>
      </c>
      <c r="F268" s="41">
        <f t="shared" ref="F268:F275" si="535">E225</f>
        <v>490</v>
      </c>
      <c r="G268" s="41">
        <f t="shared" ref="G268:G276" si="536">N225</f>
        <v>5399</v>
      </c>
      <c r="H268" s="41">
        <v>82979</v>
      </c>
      <c r="I268" s="41">
        <v>463168</v>
      </c>
      <c r="J268" s="2" t="s">
        <v>202</v>
      </c>
      <c r="N268" s="37">
        <v>45261</v>
      </c>
      <c r="O268" s="41">
        <f t="shared" si="532"/>
        <v>461258</v>
      </c>
      <c r="P268" s="205">
        <v>45261</v>
      </c>
      <c r="Q268" s="194"/>
      <c r="R268" s="194"/>
      <c r="S268" s="194"/>
      <c r="T268" s="194"/>
      <c r="U268" s="194">
        <v>82825</v>
      </c>
      <c r="V268" s="206">
        <v>463719</v>
      </c>
      <c r="X268" s="207" t="str">
        <f t="shared" si="530"/>
        <v/>
      </c>
      <c r="Y268" s="207" t="str">
        <f t="shared" si="530"/>
        <v/>
      </c>
      <c r="Z268" s="207" t="str">
        <f t="shared" si="524"/>
        <v/>
      </c>
      <c r="AA268" s="207" t="str">
        <f t="shared" si="525"/>
        <v/>
      </c>
      <c r="AB268" s="207">
        <f t="shared" si="526"/>
        <v>-154</v>
      </c>
      <c r="AC268" s="207">
        <f t="shared" si="527"/>
        <v>551</v>
      </c>
      <c r="AE268" s="194">
        <f t="shared" si="531"/>
        <v>70388</v>
      </c>
      <c r="AF268" s="194">
        <f t="shared" si="531"/>
        <v>390870</v>
      </c>
      <c r="AG268" s="194">
        <f t="shared" si="529"/>
        <v>490</v>
      </c>
      <c r="AH268" s="194">
        <f t="shared" si="529"/>
        <v>5399</v>
      </c>
      <c r="AI268" s="194">
        <f t="shared" si="529"/>
        <v>82825</v>
      </c>
      <c r="AJ268" s="194">
        <f t="shared" si="529"/>
        <v>463719</v>
      </c>
      <c r="AN268" s="2"/>
      <c r="AR268" s="2"/>
      <c r="AS268" s="2"/>
      <c r="AT268" s="2"/>
      <c r="AU268" s="2"/>
      <c r="AV268" s="2"/>
      <c r="AW268" s="2"/>
      <c r="AX268" s="2"/>
      <c r="AY268" s="2"/>
      <c r="AZ268" s="2"/>
      <c r="BA268" s="2"/>
      <c r="BB268" s="2"/>
      <c r="BC268" s="2"/>
      <c r="BD268" s="2"/>
      <c r="BE268" s="2"/>
      <c r="BF268" s="2"/>
      <c r="BG268" s="2"/>
      <c r="BH268" s="2"/>
      <c r="BI268" s="2"/>
      <c r="BJ268" s="2"/>
      <c r="BK268" s="2"/>
      <c r="BL268" s="2"/>
      <c r="BM268" s="2"/>
      <c r="BN268" s="2"/>
      <c r="BO268" s="2"/>
      <c r="BP268" s="2"/>
      <c r="BQ268" s="2"/>
      <c r="BR268" s="2"/>
      <c r="BS268" s="2"/>
      <c r="BT268" s="2"/>
      <c r="BU268" s="2"/>
      <c r="BV268" s="2"/>
      <c r="BW268" s="2"/>
      <c r="BX268" s="2"/>
      <c r="BY268" s="2"/>
      <c r="BZ268" s="2"/>
      <c r="CA268" s="2"/>
      <c r="CB268" s="2"/>
      <c r="CC268" s="2"/>
      <c r="CD268" s="2"/>
      <c r="CE268" s="2"/>
      <c r="CF268" s="2"/>
      <c r="CG268" s="2"/>
      <c r="CH268" s="2"/>
      <c r="CI268" s="2"/>
      <c r="CJ268" s="2"/>
      <c r="CK268" s="2"/>
      <c r="CL268" s="2"/>
      <c r="CM268" s="2"/>
      <c r="CN268" s="2"/>
      <c r="CO268" s="2"/>
      <c r="CP268" s="2"/>
      <c r="CQ268" s="2"/>
      <c r="CR268" s="2"/>
      <c r="CS268" s="2"/>
      <c r="CT268" s="2"/>
      <c r="CU268" s="2"/>
      <c r="CV268" s="2"/>
      <c r="CW268" s="2"/>
      <c r="CX268" s="2"/>
    </row>
    <row r="269" spans="3:102">
      <c r="C269" s="198">
        <v>45292</v>
      </c>
      <c r="D269" s="214">
        <f t="shared" si="533"/>
        <v>74380</v>
      </c>
      <c r="E269" s="41">
        <f t="shared" si="534"/>
        <v>345863</v>
      </c>
      <c r="F269" s="41">
        <f t="shared" si="535"/>
        <v>502</v>
      </c>
      <c r="G269" s="41">
        <f t="shared" si="536"/>
        <v>5185</v>
      </c>
      <c r="H269" s="41">
        <f>F226</f>
        <v>86238</v>
      </c>
      <c r="I269" s="41">
        <f t="shared" ref="I269:I285" si="537">O226</f>
        <v>431587</v>
      </c>
      <c r="J269" s="2"/>
      <c r="N269" s="198">
        <v>45292</v>
      </c>
      <c r="O269" s="41">
        <f t="shared" si="532"/>
        <v>420243</v>
      </c>
      <c r="P269" s="205">
        <v>45292</v>
      </c>
      <c r="Q269" s="194">
        <v>74316</v>
      </c>
      <c r="R269" s="194">
        <v>345016</v>
      </c>
      <c r="S269" s="194"/>
      <c r="T269" s="194">
        <v>5189</v>
      </c>
      <c r="U269" s="194">
        <v>85276</v>
      </c>
      <c r="V269" s="206">
        <v>431787</v>
      </c>
      <c r="X269" s="207">
        <f t="shared" si="530"/>
        <v>-64</v>
      </c>
      <c r="Y269" s="207">
        <f t="shared" si="530"/>
        <v>-847</v>
      </c>
      <c r="Z269" s="207" t="str">
        <f t="shared" si="524"/>
        <v/>
      </c>
      <c r="AA269" s="207">
        <f t="shared" si="525"/>
        <v>4</v>
      </c>
      <c r="AB269" s="207">
        <f t="shared" si="526"/>
        <v>-962</v>
      </c>
      <c r="AC269" s="207">
        <f t="shared" si="527"/>
        <v>200</v>
      </c>
      <c r="AE269" s="194">
        <f t="shared" si="531"/>
        <v>74316</v>
      </c>
      <c r="AF269" s="194">
        <f t="shared" si="531"/>
        <v>345016</v>
      </c>
      <c r="AG269" s="194">
        <f t="shared" si="529"/>
        <v>502</v>
      </c>
      <c r="AH269" s="194">
        <f t="shared" si="529"/>
        <v>5189</v>
      </c>
      <c r="AI269" s="194">
        <f t="shared" si="529"/>
        <v>85276</v>
      </c>
      <c r="AJ269" s="194">
        <f t="shared" si="529"/>
        <v>431787</v>
      </c>
      <c r="AN269" s="2"/>
      <c r="AR269" s="2"/>
      <c r="AS269" s="2"/>
      <c r="AT269" s="2"/>
      <c r="AU269" s="2"/>
      <c r="AV269" s="2"/>
      <c r="AW269" s="2"/>
      <c r="AX269" s="2"/>
      <c r="AY269" s="2"/>
      <c r="AZ269" s="2"/>
      <c r="BA269" s="2"/>
      <c r="BB269" s="2"/>
      <c r="BC269" s="2"/>
      <c r="BD269" s="2"/>
      <c r="BE269" s="2"/>
      <c r="BF269" s="2"/>
      <c r="BG269" s="2"/>
      <c r="BH269" s="2"/>
      <c r="BI269" s="2"/>
      <c r="BJ269" s="2"/>
      <c r="BK269" s="2"/>
      <c r="BL269" s="2"/>
      <c r="BM269" s="2"/>
      <c r="BN269" s="2"/>
      <c r="BO269" s="2"/>
      <c r="BP269" s="2"/>
      <c r="BQ269" s="2"/>
      <c r="BR269" s="2"/>
      <c r="BS269" s="2"/>
      <c r="BT269" s="2"/>
      <c r="BU269" s="2"/>
      <c r="BV269" s="2"/>
      <c r="BW269" s="2"/>
      <c r="BX269" s="2"/>
      <c r="BY269" s="2"/>
      <c r="BZ269" s="2"/>
      <c r="CA269" s="2"/>
      <c r="CB269" s="2"/>
      <c r="CC269" s="2"/>
      <c r="CD269" s="2"/>
      <c r="CE269" s="2"/>
      <c r="CF269" s="2"/>
      <c r="CG269" s="2"/>
      <c r="CH269" s="2"/>
      <c r="CI269" s="2"/>
      <c r="CJ269" s="2"/>
      <c r="CK269" s="2"/>
      <c r="CL269" s="2"/>
      <c r="CM269" s="2"/>
      <c r="CN269" s="2"/>
      <c r="CO269" s="2"/>
      <c r="CP269" s="2"/>
      <c r="CQ269" s="2"/>
      <c r="CR269" s="2"/>
      <c r="CS269" s="2"/>
      <c r="CT269" s="2"/>
      <c r="CU269" s="2"/>
      <c r="CV269" s="2"/>
      <c r="CW269" s="2"/>
      <c r="CX269" s="2"/>
    </row>
    <row r="270" spans="3:102">
      <c r="C270" s="198">
        <v>45323</v>
      </c>
      <c r="D270" s="214">
        <f t="shared" si="533"/>
        <v>64684</v>
      </c>
      <c r="E270" s="41">
        <f t="shared" si="534"/>
        <v>388980</v>
      </c>
      <c r="F270" s="41">
        <f t="shared" si="535"/>
        <v>458</v>
      </c>
      <c r="G270" s="41">
        <f t="shared" si="536"/>
        <v>5478</v>
      </c>
      <c r="H270" s="41">
        <f>F227</f>
        <v>75258</v>
      </c>
      <c r="I270" s="41">
        <f t="shared" si="537"/>
        <v>460502</v>
      </c>
      <c r="J270" s="2"/>
      <c r="N270" s="198">
        <v>45323</v>
      </c>
      <c r="O270" s="41">
        <f t="shared" si="532"/>
        <v>453664</v>
      </c>
      <c r="P270" s="205">
        <v>45323</v>
      </c>
      <c r="Q270" s="194"/>
      <c r="S270" s="194"/>
      <c r="T270" s="194"/>
      <c r="U270" s="194">
        <v>76686</v>
      </c>
      <c r="V270" s="206"/>
      <c r="X270" s="207" t="str">
        <f t="shared" si="530"/>
        <v/>
      </c>
      <c r="Y270" s="207" t="str">
        <f t="shared" si="530"/>
        <v/>
      </c>
      <c r="Z270" s="207" t="str">
        <f t="shared" si="524"/>
        <v/>
      </c>
      <c r="AA270" s="207" t="str">
        <f t="shared" si="525"/>
        <v/>
      </c>
      <c r="AB270" s="207">
        <f t="shared" si="526"/>
        <v>1428</v>
      </c>
      <c r="AC270" s="207" t="str">
        <f t="shared" si="527"/>
        <v/>
      </c>
      <c r="AE270" s="194">
        <f t="shared" si="531"/>
        <v>64684</v>
      </c>
      <c r="AF270" s="194">
        <f t="shared" si="531"/>
        <v>388980</v>
      </c>
      <c r="AG270" s="194">
        <f t="shared" si="529"/>
        <v>458</v>
      </c>
      <c r="AH270" s="194">
        <f t="shared" si="529"/>
        <v>5478</v>
      </c>
      <c r="AI270" s="194">
        <f t="shared" si="529"/>
        <v>76686</v>
      </c>
      <c r="AJ270" s="194">
        <f t="shared" si="529"/>
        <v>460502</v>
      </c>
      <c r="AN270" s="2"/>
      <c r="AR270" s="2"/>
      <c r="AS270" s="2"/>
      <c r="AT270" s="2"/>
      <c r="AU270" s="2"/>
      <c r="AV270" s="2"/>
      <c r="AW270" s="2"/>
      <c r="AX270" s="2"/>
      <c r="AY270" s="2"/>
      <c r="AZ270" s="2"/>
      <c r="BA270" s="2"/>
      <c r="BB270" s="2"/>
      <c r="BC270" s="2"/>
      <c r="BD270" s="2"/>
      <c r="BE270" s="2"/>
      <c r="BF270" s="2"/>
      <c r="BG270" s="2"/>
      <c r="BH270" s="2"/>
      <c r="BI270" s="2"/>
      <c r="BJ270" s="2"/>
      <c r="BK270" s="2"/>
      <c r="BL270" s="2"/>
      <c r="BM270" s="2"/>
      <c r="BN270" s="2"/>
      <c r="BO270" s="2"/>
      <c r="BP270" s="2"/>
      <c r="BQ270" s="2"/>
      <c r="BR270" s="2"/>
      <c r="BS270" s="2"/>
      <c r="BT270" s="2"/>
      <c r="BU270" s="2"/>
      <c r="BV270" s="2"/>
      <c r="BW270" s="2"/>
      <c r="BX270" s="2"/>
      <c r="BY270" s="2"/>
      <c r="BZ270" s="2"/>
      <c r="CA270" s="2"/>
      <c r="CB270" s="2"/>
      <c r="CC270" s="2"/>
      <c r="CD270" s="2"/>
      <c r="CE270" s="2"/>
      <c r="CF270" s="2"/>
      <c r="CG270" s="2"/>
      <c r="CH270" s="2"/>
      <c r="CI270" s="2"/>
      <c r="CJ270" s="2"/>
      <c r="CK270" s="2"/>
      <c r="CL270" s="2"/>
      <c r="CM270" s="2"/>
      <c r="CN270" s="2"/>
      <c r="CO270" s="2"/>
      <c r="CP270" s="2"/>
      <c r="CQ270" s="2"/>
      <c r="CR270" s="2"/>
      <c r="CS270" s="2"/>
      <c r="CT270" s="2"/>
      <c r="CU270" s="2"/>
      <c r="CV270" s="2"/>
      <c r="CW270" s="2"/>
      <c r="CX270" s="2"/>
    </row>
    <row r="271" spans="3:102">
      <c r="C271" s="198">
        <v>45352</v>
      </c>
      <c r="D271" s="200">
        <f t="shared" si="533"/>
        <v>70077</v>
      </c>
      <c r="E271" s="201">
        <f t="shared" si="534"/>
        <v>423875</v>
      </c>
      <c r="F271" s="201">
        <f t="shared" si="535"/>
        <v>475</v>
      </c>
      <c r="G271" s="201">
        <f t="shared" si="536"/>
        <v>5965</v>
      </c>
      <c r="H271" s="41">
        <f>F228</f>
        <v>78404</v>
      </c>
      <c r="I271" s="41">
        <f t="shared" si="537"/>
        <v>507049</v>
      </c>
      <c r="J271" s="2"/>
      <c r="N271" s="198">
        <v>45352</v>
      </c>
      <c r="O271" s="41">
        <f t="shared" si="532"/>
        <v>493952</v>
      </c>
      <c r="P271" s="204">
        <v>45352</v>
      </c>
      <c r="Q271" s="194"/>
      <c r="S271" s="194"/>
      <c r="T271" s="194"/>
      <c r="U271" s="194">
        <v>80464</v>
      </c>
      <c r="V271" s="206"/>
      <c r="X271" s="207" t="str">
        <f t="shared" si="530"/>
        <v/>
      </c>
      <c r="Y271" s="207" t="str">
        <f t="shared" si="530"/>
        <v/>
      </c>
      <c r="Z271" s="207" t="str">
        <f t="shared" si="524"/>
        <v/>
      </c>
      <c r="AA271" s="207" t="str">
        <f t="shared" si="525"/>
        <v/>
      </c>
      <c r="AB271" s="207">
        <f t="shared" si="526"/>
        <v>2060</v>
      </c>
      <c r="AC271" s="207" t="str">
        <f t="shared" si="527"/>
        <v/>
      </c>
      <c r="AE271" s="194">
        <f t="shared" si="531"/>
        <v>70077</v>
      </c>
      <c r="AF271" s="194">
        <f t="shared" si="531"/>
        <v>423875</v>
      </c>
      <c r="AG271" s="194">
        <f t="shared" si="529"/>
        <v>475</v>
      </c>
      <c r="AH271" s="194">
        <f t="shared" si="529"/>
        <v>5965</v>
      </c>
      <c r="AI271" s="194">
        <f t="shared" si="529"/>
        <v>80464</v>
      </c>
      <c r="AJ271" s="194">
        <f t="shared" si="529"/>
        <v>507049</v>
      </c>
      <c r="AN271" s="2"/>
      <c r="AR271" s="2"/>
      <c r="AS271" s="2"/>
      <c r="AT271" s="2"/>
      <c r="AU271" s="2"/>
      <c r="AV271" s="2"/>
      <c r="AW271" s="2"/>
      <c r="AX271" s="2"/>
      <c r="AY271" s="2"/>
      <c r="AZ271" s="2"/>
      <c r="BA271" s="2"/>
      <c r="BB271" s="2"/>
      <c r="BC271" s="2"/>
      <c r="BD271" s="2"/>
      <c r="BE271" s="2"/>
      <c r="BF271" s="2"/>
      <c r="BG271" s="2"/>
      <c r="BH271" s="2"/>
      <c r="BI271" s="2"/>
      <c r="BJ271" s="2"/>
      <c r="BK271" s="2"/>
      <c r="BL271" s="2"/>
      <c r="BM271" s="2"/>
      <c r="BN271" s="2"/>
      <c r="BO271" s="2"/>
      <c r="BP271" s="2"/>
      <c r="BQ271" s="2"/>
      <c r="BR271" s="2"/>
      <c r="BS271" s="2"/>
      <c r="BT271" s="2"/>
      <c r="BU271" s="2"/>
      <c r="BV271" s="2"/>
      <c r="BW271" s="2"/>
      <c r="BX271" s="2"/>
      <c r="BY271" s="2"/>
      <c r="BZ271" s="2"/>
      <c r="CA271" s="2"/>
      <c r="CB271" s="2"/>
      <c r="CC271" s="2"/>
      <c r="CD271" s="2"/>
      <c r="CE271" s="2"/>
      <c r="CF271" s="2"/>
      <c r="CG271" s="2"/>
      <c r="CH271" s="2"/>
      <c r="CI271" s="2"/>
      <c r="CJ271" s="2"/>
      <c r="CK271" s="2"/>
      <c r="CL271" s="2"/>
      <c r="CM271" s="2"/>
      <c r="CN271" s="2"/>
      <c r="CO271" s="2"/>
      <c r="CP271" s="2"/>
      <c r="CQ271" s="2"/>
      <c r="CR271" s="2"/>
      <c r="CS271" s="2"/>
      <c r="CT271" s="2"/>
      <c r="CU271" s="2"/>
      <c r="CV271" s="2"/>
      <c r="CW271" s="2"/>
      <c r="CX271" s="2"/>
    </row>
    <row r="272" spans="3:102">
      <c r="C272" s="198">
        <v>45383</v>
      </c>
      <c r="D272" s="200">
        <f t="shared" si="533"/>
        <v>67838</v>
      </c>
      <c r="E272" s="201">
        <f t="shared" si="534"/>
        <v>386090</v>
      </c>
      <c r="F272" s="201">
        <f t="shared" si="535"/>
        <v>474</v>
      </c>
      <c r="G272" s="201">
        <f t="shared" si="536"/>
        <v>5701</v>
      </c>
      <c r="H272" s="201">
        <v>79592</v>
      </c>
      <c r="I272" s="201">
        <f t="shared" si="537"/>
        <v>482568</v>
      </c>
      <c r="J272" s="2"/>
      <c r="N272" s="198">
        <v>45383</v>
      </c>
      <c r="O272" s="41">
        <f t="shared" si="532"/>
        <v>453928</v>
      </c>
      <c r="P272" s="204">
        <v>45383</v>
      </c>
      <c r="Q272" s="194"/>
      <c r="R272" s="194"/>
      <c r="S272" s="194"/>
      <c r="T272" s="194"/>
      <c r="U272" s="194">
        <v>79592</v>
      </c>
      <c r="V272" s="206"/>
      <c r="Y272" s="207" t="str">
        <f t="shared" si="530"/>
        <v/>
      </c>
      <c r="Z272" s="207" t="str">
        <f t="shared" si="524"/>
        <v/>
      </c>
      <c r="AA272" s="207" t="str">
        <f t="shared" si="525"/>
        <v/>
      </c>
      <c r="AB272" s="207">
        <f t="shared" si="526"/>
        <v>0</v>
      </c>
      <c r="AC272" s="207" t="str">
        <f t="shared" si="527"/>
        <v/>
      </c>
      <c r="AE272" s="194">
        <f t="shared" si="531"/>
        <v>67838</v>
      </c>
      <c r="AF272" s="194">
        <f t="shared" si="531"/>
        <v>386090</v>
      </c>
      <c r="AG272" s="194">
        <f t="shared" si="529"/>
        <v>474</v>
      </c>
      <c r="AH272" s="194">
        <f t="shared" si="529"/>
        <v>5701</v>
      </c>
      <c r="AI272" s="194">
        <f t="shared" si="529"/>
        <v>79592</v>
      </c>
      <c r="AJ272" s="194">
        <f t="shared" si="529"/>
        <v>482568</v>
      </c>
      <c r="AR272" s="2"/>
      <c r="AS272" s="2"/>
      <c r="AT272" s="2"/>
      <c r="AU272" s="2"/>
      <c r="AV272" s="2"/>
      <c r="AW272" s="2"/>
      <c r="AX272" s="2"/>
      <c r="AY272" s="2"/>
      <c r="AZ272" s="2"/>
      <c r="BA272" s="2"/>
      <c r="BB272" s="2"/>
      <c r="BC272" s="2"/>
      <c r="BD272" s="2"/>
      <c r="BE272" s="2"/>
      <c r="BF272" s="2"/>
      <c r="BG272" s="2"/>
      <c r="BH272" s="2"/>
      <c r="BI272" s="2"/>
      <c r="BJ272" s="2"/>
      <c r="BK272" s="2"/>
      <c r="BL272" s="2"/>
      <c r="BM272" s="2"/>
      <c r="BN272" s="2"/>
      <c r="BO272" s="2"/>
      <c r="BP272" s="2"/>
      <c r="BQ272" s="2"/>
      <c r="BR272" s="2"/>
      <c r="BS272" s="2"/>
      <c r="BT272" s="2"/>
      <c r="BU272" s="2"/>
      <c r="BV272" s="2"/>
      <c r="BW272" s="2"/>
      <c r="BX272" s="2"/>
      <c r="BY272" s="2"/>
      <c r="BZ272" s="2"/>
      <c r="CA272" s="2"/>
      <c r="CB272" s="2"/>
      <c r="CC272" s="2"/>
      <c r="CD272" s="2"/>
      <c r="CE272" s="2"/>
      <c r="CF272" s="2"/>
      <c r="CG272" s="2"/>
      <c r="CH272" s="2"/>
      <c r="CI272" s="2"/>
      <c r="CJ272" s="2"/>
      <c r="CK272" s="2"/>
      <c r="CL272" s="2"/>
      <c r="CM272" s="2"/>
      <c r="CN272" s="2"/>
      <c r="CO272" s="2"/>
      <c r="CP272" s="2"/>
      <c r="CQ272" s="2"/>
      <c r="CR272" s="2"/>
      <c r="CS272" s="2"/>
      <c r="CT272" s="2"/>
      <c r="CU272" s="2"/>
      <c r="CV272" s="2"/>
      <c r="CW272" s="2"/>
      <c r="CX272" s="2"/>
    </row>
    <row r="273" spans="3:102">
      <c r="C273" s="198">
        <v>45413</v>
      </c>
      <c r="D273" s="200">
        <f t="shared" si="533"/>
        <v>58551</v>
      </c>
      <c r="E273" s="201">
        <f t="shared" si="534"/>
        <v>376093</v>
      </c>
      <c r="F273" s="201">
        <f t="shared" si="535"/>
        <v>443</v>
      </c>
      <c r="G273" s="201">
        <f t="shared" si="536"/>
        <v>5753</v>
      </c>
      <c r="H273" s="201">
        <v>75135</v>
      </c>
      <c r="I273" s="201">
        <f t="shared" si="537"/>
        <v>487503</v>
      </c>
      <c r="J273" s="2"/>
      <c r="N273" s="198">
        <v>45413</v>
      </c>
      <c r="O273" s="41">
        <f t="shared" ref="O273:O286" si="538">D273+E273</f>
        <v>434644</v>
      </c>
      <c r="P273" s="205"/>
      <c r="Q273" s="194"/>
      <c r="R273" s="194"/>
      <c r="S273" s="194"/>
      <c r="T273" s="194"/>
      <c r="U273" s="194"/>
      <c r="V273" s="206"/>
      <c r="Y273" s="207"/>
      <c r="Z273" s="207"/>
      <c r="AA273" s="207"/>
      <c r="AB273" s="207"/>
      <c r="AC273" s="207"/>
      <c r="AE273" s="194"/>
      <c r="AF273" s="194"/>
      <c r="AG273" s="194"/>
      <c r="AH273" s="194"/>
      <c r="AI273" s="194"/>
      <c r="AJ273" s="194"/>
      <c r="AR273" s="2"/>
      <c r="AS273" s="2"/>
      <c r="AT273" s="2"/>
      <c r="AU273" s="2"/>
      <c r="AV273" s="2"/>
      <c r="AW273" s="2"/>
      <c r="AX273" s="2"/>
      <c r="AY273" s="2"/>
      <c r="AZ273" s="2"/>
      <c r="BA273" s="2"/>
      <c r="BB273" s="2"/>
      <c r="BC273" s="2"/>
      <c r="BD273" s="2"/>
      <c r="BE273" s="2"/>
      <c r="BF273" s="2"/>
      <c r="BG273" s="2"/>
      <c r="BH273" s="2"/>
      <c r="BI273" s="2"/>
      <c r="BJ273" s="2"/>
      <c r="BK273" s="2"/>
      <c r="BL273" s="2"/>
      <c r="BM273" s="2"/>
      <c r="BN273" s="2"/>
      <c r="BO273" s="2"/>
      <c r="BP273" s="2"/>
      <c r="BQ273" s="2"/>
      <c r="BR273" s="2"/>
      <c r="BS273" s="2"/>
      <c r="BT273" s="2"/>
      <c r="BU273" s="2"/>
      <c r="BV273" s="2"/>
      <c r="BW273" s="2"/>
      <c r="BX273" s="2"/>
      <c r="BY273" s="2"/>
      <c r="BZ273" s="2"/>
      <c r="CA273" s="2"/>
      <c r="CB273" s="2"/>
      <c r="CC273" s="2"/>
      <c r="CD273" s="2"/>
      <c r="CE273" s="2"/>
      <c r="CF273" s="2"/>
      <c r="CG273" s="2"/>
      <c r="CH273" s="2"/>
      <c r="CI273" s="2"/>
      <c r="CJ273" s="2"/>
      <c r="CK273" s="2"/>
      <c r="CL273" s="2"/>
      <c r="CM273" s="2"/>
      <c r="CN273" s="2"/>
      <c r="CO273" s="2"/>
      <c r="CP273" s="2"/>
      <c r="CQ273" s="2"/>
      <c r="CR273" s="2"/>
      <c r="CS273" s="2"/>
      <c r="CT273" s="2"/>
      <c r="CU273" s="2"/>
      <c r="CV273" s="2"/>
      <c r="CW273" s="2"/>
      <c r="CX273" s="2"/>
    </row>
    <row r="274" spans="3:102">
      <c r="C274" s="198">
        <v>45444</v>
      </c>
      <c r="D274" s="200">
        <f t="shared" si="533"/>
        <v>57116</v>
      </c>
      <c r="E274" s="201">
        <f t="shared" si="534"/>
        <v>353534</v>
      </c>
      <c r="F274" s="201">
        <f t="shared" si="535"/>
        <v>431</v>
      </c>
      <c r="G274" s="201">
        <f t="shared" si="536"/>
        <v>5281</v>
      </c>
      <c r="H274" s="201">
        <v>72649</v>
      </c>
      <c r="I274" s="201">
        <f t="shared" si="537"/>
        <v>452360</v>
      </c>
      <c r="J274" s="2"/>
      <c r="N274" s="198">
        <v>45444</v>
      </c>
      <c r="O274" s="41">
        <f t="shared" si="538"/>
        <v>410650</v>
      </c>
      <c r="P274" s="205"/>
      <c r="Q274" s="194"/>
      <c r="R274" s="194"/>
      <c r="S274" s="194"/>
      <c r="T274" s="194"/>
      <c r="U274" s="194"/>
      <c r="V274" s="206"/>
      <c r="Y274" s="207"/>
      <c r="Z274" s="207"/>
      <c r="AA274" s="207"/>
      <c r="AB274" s="207"/>
      <c r="AC274" s="207"/>
      <c r="AE274" s="194"/>
      <c r="AF274" s="194"/>
      <c r="AG274" s="194"/>
      <c r="AH274" s="194"/>
      <c r="AI274" s="194"/>
      <c r="AJ274" s="194"/>
      <c r="AR274" s="2"/>
      <c r="AS274" s="2"/>
      <c r="AT274" s="2"/>
      <c r="AU274" s="2"/>
      <c r="AV274" s="2"/>
      <c r="AW274" s="2"/>
      <c r="AX274" s="2"/>
      <c r="AY274" s="2"/>
      <c r="AZ274" s="2"/>
      <c r="BA274" s="2"/>
      <c r="BB274" s="2"/>
      <c r="BC274" s="2"/>
      <c r="BD274" s="2"/>
      <c r="BE274" s="2"/>
      <c r="BF274" s="2"/>
      <c r="BG274" s="2"/>
      <c r="BH274" s="2"/>
      <c r="BI274" s="2"/>
      <c r="BJ274" s="2"/>
      <c r="BK274" s="2"/>
      <c r="BL274" s="2"/>
      <c r="BM274" s="2"/>
      <c r="BN274" s="2"/>
      <c r="BO274" s="2"/>
      <c r="BP274" s="2"/>
      <c r="BQ274" s="2"/>
      <c r="BR274" s="2"/>
      <c r="BS274" s="2"/>
      <c r="BT274" s="2"/>
      <c r="BU274" s="2"/>
      <c r="BV274" s="2"/>
      <c r="BW274" s="2"/>
      <c r="BX274" s="2"/>
      <c r="BY274" s="2"/>
      <c r="BZ274" s="2"/>
      <c r="CA274" s="2"/>
      <c r="CB274" s="2"/>
      <c r="CC274" s="2"/>
      <c r="CD274" s="2"/>
      <c r="CE274" s="2"/>
      <c r="CF274" s="2"/>
      <c r="CG274" s="2"/>
      <c r="CH274" s="2"/>
      <c r="CI274" s="2"/>
      <c r="CJ274" s="2"/>
      <c r="CK274" s="2"/>
      <c r="CL274" s="2"/>
      <c r="CM274" s="2"/>
      <c r="CN274" s="2"/>
      <c r="CO274" s="2"/>
      <c r="CP274" s="2"/>
      <c r="CQ274" s="2"/>
      <c r="CR274" s="2"/>
      <c r="CS274" s="2"/>
      <c r="CT274" s="2"/>
      <c r="CU274" s="2"/>
      <c r="CV274" s="2"/>
      <c r="CW274" s="2"/>
      <c r="CX274" s="2"/>
    </row>
    <row r="275" spans="3:102">
      <c r="C275" s="198">
        <v>45474</v>
      </c>
      <c r="D275" s="200">
        <f t="shared" si="533"/>
        <v>63040</v>
      </c>
      <c r="E275" s="201">
        <f t="shared" si="534"/>
        <v>377988</v>
      </c>
      <c r="F275" s="201">
        <f t="shared" si="535"/>
        <v>469</v>
      </c>
      <c r="G275" s="201">
        <f t="shared" si="536"/>
        <v>5535</v>
      </c>
      <c r="H275" s="201">
        <v>78255</v>
      </c>
      <c r="I275" s="201">
        <f t="shared" si="537"/>
        <v>469707</v>
      </c>
      <c r="J275" s="2"/>
      <c r="N275" s="198">
        <v>45474</v>
      </c>
      <c r="O275" s="41">
        <f t="shared" si="538"/>
        <v>441028</v>
      </c>
      <c r="P275" s="205"/>
      <c r="Q275" s="194"/>
      <c r="R275" s="194"/>
      <c r="S275" s="194"/>
      <c r="T275" s="194"/>
      <c r="U275" s="194"/>
      <c r="V275" s="206"/>
      <c r="Y275" s="207"/>
      <c r="Z275" s="207"/>
      <c r="AA275" s="207"/>
      <c r="AB275" s="207"/>
      <c r="AC275" s="207"/>
      <c r="AE275" s="194"/>
      <c r="AF275" s="194"/>
      <c r="AG275" s="194"/>
      <c r="AH275" s="194"/>
      <c r="AI275" s="194"/>
      <c r="AJ275" s="194"/>
      <c r="AR275" s="2"/>
      <c r="AS275" s="2"/>
      <c r="AT275" s="2"/>
      <c r="AU275" s="2"/>
      <c r="AV275" s="2"/>
      <c r="AW275" s="2"/>
      <c r="AX275" s="2"/>
      <c r="AY275" s="2"/>
      <c r="AZ275" s="2"/>
      <c r="BA275" s="2"/>
      <c r="BB275" s="2"/>
      <c r="BC275" s="2"/>
      <c r="BD275" s="2"/>
      <c r="BE275" s="2"/>
      <c r="BF275" s="2"/>
      <c r="BG275" s="2"/>
      <c r="BH275" s="2"/>
      <c r="BI275" s="2"/>
      <c r="BJ275" s="2"/>
      <c r="BK275" s="2"/>
      <c r="BL275" s="2"/>
      <c r="BM275" s="2"/>
      <c r="BN275" s="2"/>
      <c r="BO275" s="2"/>
      <c r="BP275" s="2"/>
      <c r="BQ275" s="2"/>
      <c r="BR275" s="2"/>
      <c r="BS275" s="2"/>
      <c r="BT275" s="2"/>
      <c r="BU275" s="2"/>
      <c r="BV275" s="2"/>
      <c r="BW275" s="2"/>
      <c r="BX275" s="2"/>
      <c r="BY275" s="2"/>
      <c r="BZ275" s="2"/>
      <c r="CA275" s="2"/>
      <c r="CB275" s="2"/>
      <c r="CC275" s="2"/>
      <c r="CD275" s="2"/>
      <c r="CE275" s="2"/>
      <c r="CF275" s="2"/>
      <c r="CG275" s="2"/>
      <c r="CH275" s="2"/>
      <c r="CI275" s="2"/>
      <c r="CJ275" s="2"/>
      <c r="CK275" s="2"/>
      <c r="CL275" s="2"/>
      <c r="CM275" s="2"/>
      <c r="CN275" s="2"/>
      <c r="CO275" s="2"/>
      <c r="CP275" s="2"/>
      <c r="CQ275" s="2"/>
      <c r="CR275" s="2"/>
      <c r="CS275" s="2"/>
      <c r="CT275" s="2"/>
      <c r="CU275" s="2"/>
      <c r="CV275" s="2"/>
      <c r="CW275" s="2"/>
      <c r="CX275" s="2"/>
    </row>
    <row r="276" spans="3:102">
      <c r="C276" s="198">
        <v>45505</v>
      </c>
      <c r="D276" s="200">
        <f>D233+128</f>
        <v>58480</v>
      </c>
      <c r="E276" s="201">
        <f t="shared" si="534"/>
        <v>365812</v>
      </c>
      <c r="F276" s="201">
        <f>E233+1</f>
        <v>426</v>
      </c>
      <c r="G276" s="201">
        <f t="shared" si="536"/>
        <v>5374</v>
      </c>
      <c r="H276" s="201">
        <f>F233+165</f>
        <v>71802</v>
      </c>
      <c r="I276" s="201">
        <f t="shared" si="537"/>
        <v>461563</v>
      </c>
      <c r="J276" s="2"/>
      <c r="N276" s="198">
        <v>45505</v>
      </c>
      <c r="O276" s="41">
        <f t="shared" si="538"/>
        <v>424292</v>
      </c>
      <c r="P276" s="205"/>
      <c r="Q276" s="194"/>
      <c r="R276" s="194"/>
      <c r="S276" s="194"/>
      <c r="T276" s="194"/>
      <c r="U276" s="194"/>
      <c r="V276" s="206"/>
      <c r="Y276" s="207"/>
      <c r="Z276" s="207"/>
      <c r="AA276" s="207"/>
      <c r="AB276" s="207"/>
      <c r="AC276" s="207"/>
      <c r="AE276" s="194"/>
      <c r="AF276" s="194"/>
      <c r="AG276" s="194"/>
      <c r="AH276" s="194"/>
      <c r="AI276" s="194"/>
      <c r="AJ276" s="194"/>
      <c r="AR276" s="2"/>
      <c r="AS276" s="2"/>
      <c r="AT276" s="2"/>
      <c r="AU276" s="2"/>
      <c r="AV276" s="2"/>
      <c r="AW276" s="2"/>
      <c r="AX276" s="2"/>
      <c r="AY276" s="2"/>
      <c r="AZ276" s="2"/>
      <c r="BA276" s="2"/>
      <c r="BB276" s="2"/>
      <c r="BC276" s="2"/>
      <c r="BD276" s="2"/>
      <c r="BE276" s="2"/>
      <c r="BF276" s="2"/>
      <c r="BG276" s="2"/>
      <c r="BH276" s="2"/>
      <c r="BI276" s="2"/>
      <c r="BJ276" s="2"/>
      <c r="BK276" s="2"/>
      <c r="BL276" s="2"/>
      <c r="BM276" s="2"/>
      <c r="BN276" s="2"/>
      <c r="BO276" s="2"/>
      <c r="BP276" s="2"/>
      <c r="BQ276" s="2"/>
      <c r="BR276" s="2"/>
      <c r="BS276" s="2"/>
      <c r="BT276" s="2"/>
      <c r="BU276" s="2"/>
      <c r="BV276" s="2"/>
      <c r="BW276" s="2"/>
      <c r="BX276" s="2"/>
      <c r="BY276" s="2"/>
      <c r="BZ276" s="2"/>
      <c r="CA276" s="2"/>
      <c r="CB276" s="2"/>
      <c r="CC276" s="2"/>
      <c r="CD276" s="2"/>
      <c r="CE276" s="2"/>
      <c r="CF276" s="2"/>
      <c r="CG276" s="2"/>
      <c r="CH276" s="2"/>
      <c r="CI276" s="2"/>
      <c r="CJ276" s="2"/>
      <c r="CK276" s="2"/>
      <c r="CL276" s="2"/>
      <c r="CM276" s="2"/>
      <c r="CN276" s="2"/>
      <c r="CO276" s="2"/>
      <c r="CP276" s="2"/>
      <c r="CQ276" s="2"/>
      <c r="CR276" s="2"/>
      <c r="CS276" s="2"/>
      <c r="CT276" s="2"/>
      <c r="CU276" s="2"/>
      <c r="CV276" s="2"/>
      <c r="CW276" s="2"/>
      <c r="CX276" s="2"/>
    </row>
    <row r="277" spans="3:102">
      <c r="C277" s="198">
        <v>45536</v>
      </c>
      <c r="D277" s="200">
        <f t="shared" ref="D277:D289" si="539">D234</f>
        <v>63465</v>
      </c>
      <c r="E277" s="201">
        <f t="shared" si="534"/>
        <v>373023</v>
      </c>
      <c r="F277" s="201">
        <f t="shared" ref="F277:F285" si="540">E234</f>
        <v>447</v>
      </c>
      <c r="G277" s="201">
        <f>N234+H313</f>
        <v>5399</v>
      </c>
      <c r="H277" s="201">
        <v>74543</v>
      </c>
      <c r="I277" s="201">
        <f t="shared" si="537"/>
        <v>462438</v>
      </c>
      <c r="J277" s="2"/>
      <c r="N277" s="198">
        <v>45536</v>
      </c>
      <c r="O277" s="41">
        <f t="shared" si="538"/>
        <v>436488</v>
      </c>
      <c r="P277" s="205"/>
      <c r="Q277" s="194"/>
      <c r="R277" s="194"/>
      <c r="S277" s="194"/>
      <c r="T277" s="194"/>
      <c r="U277" s="194"/>
      <c r="V277" s="206"/>
      <c r="Y277" s="207"/>
      <c r="Z277" s="207"/>
      <c r="AA277" s="207"/>
      <c r="AB277" s="207"/>
      <c r="AC277" s="207"/>
      <c r="AE277" s="194"/>
      <c r="AF277" s="194"/>
      <c r="AG277" s="194"/>
      <c r="AH277" s="194"/>
      <c r="AI277" s="194"/>
      <c r="AJ277" s="194"/>
      <c r="AR277" s="2"/>
      <c r="AS277" s="2"/>
      <c r="AT277" s="2"/>
      <c r="AU277" s="2"/>
      <c r="AV277" s="2"/>
      <c r="AW277" s="2"/>
      <c r="AX277" s="2"/>
      <c r="AY277" s="2"/>
      <c r="AZ277" s="2"/>
      <c r="BA277" s="2"/>
      <c r="BB277" s="2"/>
      <c r="BC277" s="2"/>
      <c r="BD277" s="2"/>
      <c r="BE277" s="2"/>
      <c r="BF277" s="2"/>
      <c r="BG277" s="2"/>
      <c r="BH277" s="2"/>
      <c r="BI277" s="2"/>
      <c r="BJ277" s="2"/>
      <c r="BK277" s="2"/>
      <c r="BL277" s="2"/>
      <c r="BM277" s="2"/>
      <c r="BN277" s="2"/>
      <c r="BO277" s="2"/>
      <c r="BP277" s="2"/>
      <c r="BQ277" s="2"/>
      <c r="BR277" s="2"/>
      <c r="BS277" s="2"/>
      <c r="BT277" s="2"/>
      <c r="BU277" s="2"/>
      <c r="BV277" s="2"/>
      <c r="BW277" s="2"/>
      <c r="BX277" s="2"/>
      <c r="BY277" s="2"/>
      <c r="BZ277" s="2"/>
      <c r="CA277" s="2"/>
      <c r="CB277" s="2"/>
      <c r="CC277" s="2"/>
      <c r="CD277" s="2"/>
      <c r="CE277" s="2"/>
      <c r="CF277" s="2"/>
      <c r="CG277" s="2"/>
      <c r="CH277" s="2"/>
      <c r="CI277" s="2"/>
      <c r="CJ277" s="2"/>
      <c r="CK277" s="2"/>
      <c r="CL277" s="2"/>
      <c r="CM277" s="2"/>
      <c r="CN277" s="2"/>
      <c r="CO277" s="2"/>
      <c r="CP277" s="2"/>
      <c r="CQ277" s="2"/>
      <c r="CR277" s="2"/>
      <c r="CS277" s="2"/>
      <c r="CT277" s="2"/>
      <c r="CU277" s="2"/>
      <c r="CV277" s="2"/>
      <c r="CW277" s="2"/>
      <c r="CX277" s="2"/>
    </row>
    <row r="278" spans="3:102">
      <c r="C278" s="198">
        <v>45566</v>
      </c>
      <c r="D278" s="200">
        <f t="shared" si="539"/>
        <v>70758</v>
      </c>
      <c r="E278" s="201">
        <f t="shared" si="534"/>
        <v>405146</v>
      </c>
      <c r="F278" s="201">
        <f t="shared" si="540"/>
        <v>466</v>
      </c>
      <c r="G278" s="201">
        <f>N235+H314</f>
        <v>5831</v>
      </c>
      <c r="H278" s="201">
        <f t="shared" ref="H278:H285" si="541">F235</f>
        <v>78191</v>
      </c>
      <c r="I278" s="201">
        <f t="shared" si="537"/>
        <v>489569</v>
      </c>
      <c r="J278" s="2"/>
      <c r="N278" s="198">
        <v>45566</v>
      </c>
      <c r="O278" s="41">
        <f t="shared" si="538"/>
        <v>475904</v>
      </c>
      <c r="P278" s="205"/>
      <c r="Q278" s="194"/>
      <c r="R278" s="194"/>
      <c r="S278" s="194"/>
      <c r="T278" s="194"/>
      <c r="U278" s="194"/>
      <c r="V278" s="206"/>
      <c r="Y278" s="207"/>
      <c r="Z278" s="207"/>
      <c r="AA278" s="207"/>
      <c r="AB278" s="207"/>
      <c r="AC278" s="207"/>
      <c r="AE278" s="194"/>
      <c r="AF278" s="194"/>
      <c r="AG278" s="194"/>
      <c r="AH278" s="194"/>
      <c r="AI278" s="194"/>
      <c r="AJ278" s="194"/>
      <c r="AR278" s="2"/>
      <c r="AS278" s="2"/>
      <c r="AT278" s="2"/>
      <c r="AU278" s="2"/>
      <c r="AV278" s="2"/>
      <c r="AW278" s="2"/>
      <c r="AX278" s="2"/>
      <c r="AY278" s="2"/>
      <c r="AZ278" s="2"/>
      <c r="BA278" s="2"/>
      <c r="BB278" s="2"/>
      <c r="BC278" s="2"/>
      <c r="BD278" s="2"/>
      <c r="BE278" s="2"/>
      <c r="BF278" s="2"/>
      <c r="BG278" s="2"/>
      <c r="BH278" s="2"/>
      <c r="BI278" s="2"/>
      <c r="BJ278" s="2"/>
      <c r="BK278" s="2"/>
      <c r="BL278" s="2"/>
      <c r="BM278" s="2"/>
      <c r="BN278" s="2"/>
      <c r="BO278" s="2"/>
      <c r="BP278" s="2"/>
      <c r="BQ278" s="2"/>
      <c r="BR278" s="2"/>
      <c r="BS278" s="2"/>
      <c r="BT278" s="2"/>
      <c r="BU278" s="2"/>
      <c r="BV278" s="2"/>
      <c r="BW278" s="2"/>
      <c r="BX278" s="2"/>
      <c r="BY278" s="2"/>
      <c r="BZ278" s="2"/>
      <c r="CA278" s="2"/>
      <c r="CB278" s="2"/>
      <c r="CC278" s="2"/>
      <c r="CD278" s="2"/>
      <c r="CE278" s="2"/>
      <c r="CF278" s="2"/>
      <c r="CG278" s="2"/>
      <c r="CH278" s="2"/>
      <c r="CI278" s="2"/>
      <c r="CJ278" s="2"/>
      <c r="CK278" s="2"/>
      <c r="CL278" s="2"/>
      <c r="CM278" s="2"/>
      <c r="CN278" s="2"/>
      <c r="CO278" s="2"/>
      <c r="CP278" s="2"/>
      <c r="CQ278" s="2"/>
      <c r="CR278" s="2"/>
      <c r="CS278" s="2"/>
      <c r="CT278" s="2"/>
      <c r="CU278" s="2"/>
      <c r="CV278" s="2"/>
      <c r="CW278" s="2"/>
      <c r="CX278" s="2"/>
    </row>
    <row r="279" spans="3:102">
      <c r="C279" s="198">
        <v>45597</v>
      </c>
      <c r="D279" s="200">
        <f t="shared" si="539"/>
        <v>66823</v>
      </c>
      <c r="E279" s="201">
        <f t="shared" si="534"/>
        <v>421838</v>
      </c>
      <c r="F279" s="201">
        <f t="shared" si="540"/>
        <v>456</v>
      </c>
      <c r="G279" s="201">
        <f>N236+H315</f>
        <v>5940</v>
      </c>
      <c r="H279" s="201">
        <f t="shared" si="541"/>
        <v>80047</v>
      </c>
      <c r="I279" s="201">
        <f t="shared" si="537"/>
        <v>503195</v>
      </c>
      <c r="J279" s="2"/>
      <c r="N279" s="198">
        <v>45597</v>
      </c>
      <c r="O279" s="41">
        <f t="shared" si="538"/>
        <v>488661</v>
      </c>
      <c r="P279" s="205"/>
      <c r="Q279" s="194"/>
      <c r="R279" s="194"/>
      <c r="S279" s="194"/>
      <c r="T279" s="194"/>
      <c r="U279" s="194"/>
      <c r="V279" s="206"/>
      <c r="Y279" s="207"/>
      <c r="Z279" s="207"/>
      <c r="AA279" s="207"/>
      <c r="AB279" s="207"/>
      <c r="AC279" s="207"/>
      <c r="AE279" s="194"/>
      <c r="AF279" s="194"/>
      <c r="AG279" s="194"/>
      <c r="AH279" s="194"/>
      <c r="AI279" s="194"/>
      <c r="AJ279" s="194"/>
      <c r="AR279" s="2"/>
      <c r="AS279" s="2"/>
      <c r="AT279" s="2"/>
      <c r="AU279" s="2"/>
      <c r="AV279" s="2"/>
      <c r="AW279" s="2"/>
      <c r="AX279" s="2"/>
      <c r="AY279" s="2"/>
      <c r="AZ279" s="2"/>
      <c r="BA279" s="2"/>
      <c r="BB279" s="2"/>
      <c r="BC279" s="2"/>
      <c r="BD279" s="2"/>
      <c r="BE279" s="2"/>
      <c r="BF279" s="2"/>
      <c r="BG279" s="2"/>
      <c r="BH279" s="2"/>
      <c r="BI279" s="2"/>
      <c r="BJ279" s="2"/>
      <c r="BK279" s="2"/>
      <c r="BL279" s="2"/>
      <c r="BM279" s="2"/>
      <c r="BN279" s="2"/>
      <c r="BO279" s="2"/>
      <c r="BP279" s="2"/>
      <c r="BQ279" s="2"/>
      <c r="BR279" s="2"/>
      <c r="BS279" s="2"/>
      <c r="BT279" s="2"/>
      <c r="BU279" s="2"/>
      <c r="BV279" s="2"/>
      <c r="BW279" s="2"/>
      <c r="BX279" s="2"/>
      <c r="BY279" s="2"/>
      <c r="BZ279" s="2"/>
      <c r="CA279" s="2"/>
      <c r="CB279" s="2"/>
      <c r="CC279" s="2"/>
      <c r="CD279" s="2"/>
      <c r="CE279" s="2"/>
      <c r="CF279" s="2"/>
      <c r="CG279" s="2"/>
      <c r="CH279" s="2"/>
      <c r="CI279" s="2"/>
      <c r="CJ279" s="2"/>
      <c r="CK279" s="2"/>
      <c r="CL279" s="2"/>
      <c r="CM279" s="2"/>
      <c r="CN279" s="2"/>
      <c r="CO279" s="2"/>
      <c r="CP279" s="2"/>
      <c r="CQ279" s="2"/>
      <c r="CR279" s="2"/>
      <c r="CS279" s="2"/>
      <c r="CT279" s="2"/>
      <c r="CU279" s="2"/>
      <c r="CV279" s="2"/>
      <c r="CW279" s="2"/>
      <c r="CX279" s="2"/>
    </row>
    <row r="280" spans="3:102">
      <c r="C280" s="198">
        <v>45627</v>
      </c>
      <c r="D280" s="200">
        <f t="shared" si="539"/>
        <v>77691</v>
      </c>
      <c r="E280" s="201">
        <f t="shared" si="534"/>
        <v>387117</v>
      </c>
      <c r="F280" s="201">
        <f t="shared" si="540"/>
        <v>506</v>
      </c>
      <c r="G280" s="232">
        <f t="shared" ref="G280:G285" si="542">N237</f>
        <v>5692</v>
      </c>
      <c r="H280" s="201">
        <f t="shared" si="541"/>
        <v>89563</v>
      </c>
      <c r="I280" s="201">
        <f t="shared" si="537"/>
        <v>461510</v>
      </c>
      <c r="J280" s="2"/>
      <c r="N280" s="198">
        <v>45627</v>
      </c>
      <c r="O280" s="41">
        <f t="shared" si="538"/>
        <v>464808</v>
      </c>
      <c r="P280" s="205"/>
      <c r="Q280" s="194"/>
      <c r="R280" s="194"/>
      <c r="S280" s="194"/>
      <c r="T280" s="194"/>
      <c r="U280" s="194"/>
      <c r="V280" s="206"/>
      <c r="Y280" s="207"/>
      <c r="Z280" s="207"/>
      <c r="AA280" s="207"/>
      <c r="AB280" s="207"/>
      <c r="AC280" s="207"/>
      <c r="AE280" s="194"/>
      <c r="AF280" s="194"/>
      <c r="AG280" s="194"/>
      <c r="AH280" s="194"/>
      <c r="AI280" s="194"/>
      <c r="AJ280" s="194"/>
      <c r="AR280" s="2"/>
      <c r="AS280" s="2"/>
      <c r="AT280" s="2"/>
      <c r="AU280" s="2"/>
      <c r="AV280" s="2"/>
      <c r="AW280" s="2"/>
      <c r="AX280" s="2"/>
      <c r="AY280" s="2"/>
      <c r="AZ280" s="2"/>
      <c r="BA280" s="2"/>
      <c r="BB280" s="2"/>
      <c r="BC280" s="2"/>
      <c r="BD280" s="2"/>
      <c r="BE280" s="2"/>
      <c r="BF280" s="2"/>
      <c r="BG280" s="2"/>
      <c r="BH280" s="2"/>
      <c r="BI280" s="2"/>
      <c r="BJ280" s="2"/>
      <c r="BK280" s="2"/>
      <c r="BL280" s="2"/>
      <c r="BM280" s="2"/>
      <c r="BN280" s="2"/>
      <c r="BO280" s="2"/>
      <c r="BP280" s="2"/>
      <c r="BQ280" s="2"/>
      <c r="BR280" s="2"/>
      <c r="BS280" s="2"/>
      <c r="BT280" s="2"/>
      <c r="BU280" s="2"/>
      <c r="BV280" s="2"/>
      <c r="BW280" s="2"/>
      <c r="BX280" s="2"/>
      <c r="BY280" s="2"/>
      <c r="BZ280" s="2"/>
      <c r="CA280" s="2"/>
      <c r="CB280" s="2"/>
      <c r="CC280" s="2"/>
      <c r="CD280" s="2"/>
      <c r="CE280" s="2"/>
      <c r="CF280" s="2"/>
      <c r="CG280" s="2"/>
      <c r="CH280" s="2"/>
      <c r="CI280" s="2"/>
      <c r="CJ280" s="2"/>
      <c r="CK280" s="2"/>
      <c r="CL280" s="2"/>
      <c r="CM280" s="2"/>
      <c r="CN280" s="2"/>
      <c r="CO280" s="2"/>
      <c r="CP280" s="2"/>
      <c r="CQ280" s="2"/>
      <c r="CR280" s="2"/>
      <c r="CS280" s="2"/>
      <c r="CT280" s="2"/>
      <c r="CU280" s="2"/>
      <c r="CV280" s="2"/>
      <c r="CW280" s="2"/>
      <c r="CX280" s="2"/>
    </row>
    <row r="281" spans="3:102">
      <c r="C281" s="198">
        <v>45658</v>
      </c>
      <c r="D281" s="200">
        <f t="shared" si="539"/>
        <v>82009</v>
      </c>
      <c r="E281" s="201">
        <f t="shared" si="534"/>
        <v>338860</v>
      </c>
      <c r="F281" s="201">
        <f t="shared" si="540"/>
        <v>518</v>
      </c>
      <c r="G281" s="232">
        <f t="shared" si="542"/>
        <v>5123</v>
      </c>
      <c r="H281" s="201">
        <f t="shared" si="541"/>
        <v>92304</v>
      </c>
      <c r="I281" s="201">
        <f t="shared" si="537"/>
        <v>416718</v>
      </c>
      <c r="J281" s="2"/>
      <c r="N281" s="198">
        <v>45658</v>
      </c>
      <c r="O281" s="41">
        <f t="shared" si="538"/>
        <v>420869</v>
      </c>
      <c r="P281" s="205"/>
      <c r="Q281" s="194"/>
      <c r="R281" s="194"/>
      <c r="S281" s="194"/>
      <c r="T281" s="194"/>
      <c r="U281" s="194"/>
      <c r="V281" s="206"/>
      <c r="Y281" s="207"/>
      <c r="Z281" s="207"/>
      <c r="AA281" s="207"/>
      <c r="AB281" s="207"/>
      <c r="AC281" s="207"/>
      <c r="AE281" s="194"/>
      <c r="AF281" s="194"/>
      <c r="AG281" s="194"/>
      <c r="AH281" s="194"/>
      <c r="AI281" s="194"/>
      <c r="AJ281" s="194"/>
      <c r="AR281" s="2"/>
      <c r="AS281" s="2"/>
      <c r="AT281" s="2"/>
      <c r="AU281" s="2"/>
      <c r="AV281" s="2"/>
      <c r="AW281" s="2"/>
      <c r="AX281" s="2"/>
      <c r="AY281" s="2"/>
      <c r="AZ281" s="2"/>
      <c r="BA281" s="2"/>
      <c r="BB281" s="2"/>
      <c r="BC281" s="2"/>
      <c r="BD281" s="2"/>
      <c r="BE281" s="2"/>
      <c r="BF281" s="2"/>
      <c r="BG281" s="2"/>
      <c r="BH281" s="2"/>
      <c r="BI281" s="2"/>
      <c r="BJ281" s="2"/>
      <c r="BK281" s="2"/>
      <c r="BL281" s="2"/>
      <c r="BM281" s="2"/>
      <c r="BN281" s="2"/>
      <c r="BO281" s="2"/>
      <c r="BP281" s="2"/>
      <c r="BQ281" s="2"/>
      <c r="BR281" s="2"/>
      <c r="BS281" s="2"/>
      <c r="BT281" s="2"/>
      <c r="BU281" s="2"/>
      <c r="BV281" s="2"/>
      <c r="BW281" s="2"/>
      <c r="BX281" s="2"/>
      <c r="BY281" s="2"/>
      <c r="BZ281" s="2"/>
      <c r="CA281" s="2"/>
      <c r="CB281" s="2"/>
      <c r="CC281" s="2"/>
      <c r="CD281" s="2"/>
      <c r="CE281" s="2"/>
      <c r="CF281" s="2"/>
      <c r="CG281" s="2"/>
      <c r="CH281" s="2"/>
      <c r="CI281" s="2"/>
      <c r="CJ281" s="2"/>
      <c r="CK281" s="2"/>
      <c r="CL281" s="2"/>
      <c r="CM281" s="2"/>
      <c r="CN281" s="2"/>
      <c r="CO281" s="2"/>
      <c r="CP281" s="2"/>
      <c r="CQ281" s="2"/>
      <c r="CR281" s="2"/>
      <c r="CS281" s="2"/>
      <c r="CT281" s="2"/>
      <c r="CU281" s="2"/>
      <c r="CV281" s="2"/>
      <c r="CW281" s="2"/>
      <c r="CX281" s="2"/>
    </row>
    <row r="282" spans="3:102">
      <c r="C282" s="198">
        <v>45689</v>
      </c>
      <c r="D282" s="200">
        <f t="shared" si="539"/>
        <v>59735</v>
      </c>
      <c r="E282" s="201">
        <f t="shared" si="534"/>
        <v>355138</v>
      </c>
      <c r="F282" s="201">
        <f t="shared" si="540"/>
        <v>410</v>
      </c>
      <c r="G282" s="232">
        <f t="shared" si="542"/>
        <v>5276</v>
      </c>
      <c r="H282" s="201">
        <f t="shared" si="541"/>
        <v>72506</v>
      </c>
      <c r="I282" s="201">
        <f t="shared" si="537"/>
        <v>445960</v>
      </c>
      <c r="J282" s="2"/>
      <c r="N282" s="198">
        <v>45689</v>
      </c>
      <c r="O282" s="41">
        <f t="shared" si="538"/>
        <v>414873</v>
      </c>
      <c r="P282" s="205"/>
      <c r="Q282" s="194"/>
      <c r="R282" s="194"/>
      <c r="S282" s="194"/>
      <c r="T282" s="194"/>
      <c r="U282" s="194"/>
      <c r="V282" s="206"/>
      <c r="Y282" s="207"/>
      <c r="Z282" s="207"/>
      <c r="AA282" s="207"/>
      <c r="AB282" s="207"/>
      <c r="AC282" s="207"/>
      <c r="AE282" s="194"/>
      <c r="AF282" s="194"/>
      <c r="AG282" s="194"/>
      <c r="AH282" s="194"/>
      <c r="AI282" s="194"/>
      <c r="AJ282" s="194"/>
      <c r="AR282" s="2"/>
      <c r="AS282" s="2"/>
      <c r="AT282" s="2"/>
      <c r="AU282" s="2"/>
      <c r="AV282" s="2"/>
      <c r="AW282" s="2"/>
      <c r="AX282" s="2"/>
      <c r="AY282" s="2"/>
      <c r="AZ282" s="2"/>
      <c r="BA282" s="2"/>
      <c r="BB282" s="2"/>
      <c r="BC282" s="2"/>
      <c r="BD282" s="2"/>
      <c r="BE282" s="2"/>
      <c r="BF282" s="2"/>
      <c r="BG282" s="2"/>
      <c r="BH282" s="2"/>
      <c r="BI282" s="2"/>
      <c r="BJ282" s="2"/>
      <c r="BK282" s="2"/>
      <c r="BL282" s="2"/>
      <c r="BM282" s="2"/>
      <c r="BN282" s="2"/>
      <c r="BO282" s="2"/>
      <c r="BP282" s="2"/>
      <c r="BQ282" s="2"/>
      <c r="BR282" s="2"/>
      <c r="BS282" s="2"/>
      <c r="BT282" s="2"/>
      <c r="BU282" s="2"/>
      <c r="BV282" s="2"/>
      <c r="BW282" s="2"/>
      <c r="BX282" s="2"/>
      <c r="BY282" s="2"/>
      <c r="BZ282" s="2"/>
      <c r="CA282" s="2"/>
      <c r="CB282" s="2"/>
      <c r="CC282" s="2"/>
      <c r="CD282" s="2"/>
      <c r="CE282" s="2"/>
      <c r="CF282" s="2"/>
      <c r="CG282" s="2"/>
      <c r="CH282" s="2"/>
      <c r="CI282" s="2"/>
      <c r="CJ282" s="2"/>
      <c r="CK282" s="2"/>
      <c r="CL282" s="2"/>
      <c r="CM282" s="2"/>
      <c r="CN282" s="2"/>
      <c r="CO282" s="2"/>
      <c r="CP282" s="2"/>
      <c r="CQ282" s="2"/>
      <c r="CR282" s="2"/>
      <c r="CS282" s="2"/>
      <c r="CT282" s="2"/>
      <c r="CU282" s="2"/>
      <c r="CV282" s="2"/>
      <c r="CW282" s="2"/>
      <c r="CX282" s="2"/>
    </row>
    <row r="283" spans="3:102">
      <c r="C283" s="198">
        <v>45717</v>
      </c>
      <c r="D283" s="200">
        <f t="shared" si="539"/>
        <v>65363</v>
      </c>
      <c r="E283" s="201">
        <f t="shared" si="534"/>
        <v>385350</v>
      </c>
      <c r="F283" s="201">
        <f t="shared" si="540"/>
        <v>451</v>
      </c>
      <c r="G283" s="232">
        <f t="shared" si="542"/>
        <v>5684</v>
      </c>
      <c r="H283" s="201">
        <f t="shared" si="541"/>
        <v>79240</v>
      </c>
      <c r="I283" s="201">
        <f t="shared" si="537"/>
        <v>475965</v>
      </c>
      <c r="J283" s="2"/>
      <c r="N283" s="198">
        <v>45717</v>
      </c>
      <c r="O283" s="41">
        <f t="shared" si="538"/>
        <v>450713</v>
      </c>
      <c r="P283" s="205"/>
      <c r="Q283" s="194"/>
      <c r="R283" s="194"/>
      <c r="S283" s="194"/>
      <c r="T283" s="194"/>
      <c r="U283" s="194"/>
      <c r="V283" s="206"/>
      <c r="Y283" s="207"/>
      <c r="Z283" s="207"/>
      <c r="AA283" s="207"/>
      <c r="AB283" s="207"/>
      <c r="AC283" s="207"/>
      <c r="AE283" s="194"/>
      <c r="AF283" s="194"/>
      <c r="AG283" s="194"/>
      <c r="AH283" s="194"/>
      <c r="AI283" s="194"/>
      <c r="AJ283" s="194"/>
      <c r="AR283" s="2"/>
      <c r="AS283" s="2"/>
      <c r="AT283" s="2"/>
      <c r="AU283" s="2"/>
      <c r="AV283" s="2"/>
      <c r="AW283" s="2"/>
      <c r="AX283" s="2"/>
      <c r="AY283" s="2"/>
      <c r="AZ283" s="2"/>
      <c r="BA283" s="2"/>
      <c r="BB283" s="2"/>
      <c r="BC283" s="2"/>
      <c r="BD283" s="2"/>
      <c r="BE283" s="2"/>
      <c r="BF283" s="2"/>
      <c r="BG283" s="2"/>
      <c r="BH283" s="2"/>
      <c r="BI283" s="2"/>
      <c r="BJ283" s="2"/>
      <c r="BK283" s="2"/>
      <c r="BL283" s="2"/>
      <c r="BM283" s="2"/>
      <c r="BN283" s="2"/>
      <c r="BO283" s="2"/>
      <c r="BP283" s="2"/>
      <c r="BQ283" s="2"/>
      <c r="BR283" s="2"/>
      <c r="BS283" s="2"/>
      <c r="BT283" s="2"/>
      <c r="BU283" s="2"/>
      <c r="BV283" s="2"/>
      <c r="BW283" s="2"/>
      <c r="BX283" s="2"/>
      <c r="BY283" s="2"/>
      <c r="BZ283" s="2"/>
      <c r="CA283" s="2"/>
      <c r="CB283" s="2"/>
      <c r="CC283" s="2"/>
      <c r="CD283" s="2"/>
      <c r="CE283" s="2"/>
      <c r="CF283" s="2"/>
      <c r="CG283" s="2"/>
      <c r="CH283" s="2"/>
      <c r="CI283" s="2"/>
      <c r="CJ283" s="2"/>
      <c r="CK283" s="2"/>
      <c r="CL283" s="2"/>
      <c r="CM283" s="2"/>
      <c r="CN283" s="2"/>
      <c r="CO283" s="2"/>
      <c r="CP283" s="2"/>
      <c r="CQ283" s="2"/>
      <c r="CR283" s="2"/>
      <c r="CS283" s="2"/>
      <c r="CT283" s="2"/>
      <c r="CU283" s="2"/>
      <c r="CV283" s="2"/>
      <c r="CW283" s="2"/>
      <c r="CX283" s="2"/>
    </row>
    <row r="284" spans="3:102">
      <c r="C284" s="198">
        <v>45748</v>
      </c>
      <c r="D284" s="200">
        <f t="shared" si="539"/>
        <v>75855</v>
      </c>
      <c r="E284" s="201">
        <f t="shared" si="534"/>
        <v>353567</v>
      </c>
      <c r="F284" s="201">
        <f t="shared" si="540"/>
        <v>492</v>
      </c>
      <c r="G284" s="232">
        <f t="shared" si="542"/>
        <v>5239</v>
      </c>
      <c r="H284" s="201">
        <f t="shared" si="541"/>
        <v>86174</v>
      </c>
      <c r="I284" s="201">
        <f t="shared" si="537"/>
        <v>430452</v>
      </c>
      <c r="J284" s="2"/>
      <c r="N284" s="198">
        <v>45748</v>
      </c>
      <c r="O284" s="41">
        <f t="shared" si="538"/>
        <v>429422</v>
      </c>
      <c r="P284" s="205"/>
      <c r="Q284" s="194"/>
      <c r="R284" s="194"/>
      <c r="S284" s="194"/>
      <c r="T284" s="194"/>
      <c r="U284" s="194"/>
      <c r="V284" s="206"/>
      <c r="Y284" s="207"/>
      <c r="Z284" s="207"/>
      <c r="AA284" s="207"/>
      <c r="AB284" s="207"/>
      <c r="AC284" s="207"/>
      <c r="AE284" s="194"/>
      <c r="AF284" s="194"/>
      <c r="AG284" s="194"/>
      <c r="AH284" s="194"/>
      <c r="AI284" s="194"/>
      <c r="AJ284" s="194"/>
      <c r="AR284" s="2"/>
      <c r="AS284" s="2"/>
      <c r="AT284" s="2"/>
      <c r="AU284" s="2"/>
      <c r="AV284" s="2"/>
      <c r="AW284" s="2"/>
      <c r="AX284" s="2"/>
      <c r="AY284" s="2"/>
      <c r="AZ284" s="2"/>
      <c r="BA284" s="2"/>
      <c r="BB284" s="2"/>
      <c r="BC284" s="2"/>
      <c r="BD284" s="2"/>
      <c r="BE284" s="2"/>
      <c r="BF284" s="2"/>
      <c r="BG284" s="2"/>
      <c r="BH284" s="2"/>
      <c r="BI284" s="2"/>
      <c r="BJ284" s="2"/>
      <c r="BK284" s="2"/>
      <c r="BL284" s="2"/>
      <c r="BM284" s="2"/>
      <c r="BN284" s="2"/>
      <c r="BO284" s="2"/>
      <c r="BP284" s="2"/>
      <c r="BQ284" s="2"/>
      <c r="BR284" s="2"/>
      <c r="BS284" s="2"/>
      <c r="BT284" s="2"/>
      <c r="BU284" s="2"/>
      <c r="BV284" s="2"/>
      <c r="BW284" s="2"/>
      <c r="BX284" s="2"/>
      <c r="BY284" s="2"/>
      <c r="BZ284" s="2"/>
      <c r="CA284" s="2"/>
      <c r="CB284" s="2"/>
      <c r="CC284" s="2"/>
      <c r="CD284" s="2"/>
      <c r="CE284" s="2"/>
      <c r="CF284" s="2"/>
      <c r="CG284" s="2"/>
      <c r="CH284" s="2"/>
      <c r="CI284" s="2"/>
      <c r="CJ284" s="2"/>
      <c r="CK284" s="2"/>
      <c r="CL284" s="2"/>
      <c r="CM284" s="2"/>
      <c r="CN284" s="2"/>
      <c r="CO284" s="2"/>
      <c r="CP284" s="2"/>
      <c r="CQ284" s="2"/>
      <c r="CR284" s="2"/>
      <c r="CS284" s="2"/>
      <c r="CT284" s="2"/>
      <c r="CU284" s="2"/>
      <c r="CV284" s="2"/>
      <c r="CW284" s="2"/>
      <c r="CX284" s="2"/>
    </row>
    <row r="285" spans="3:102">
      <c r="C285" s="198">
        <v>45778</v>
      </c>
      <c r="D285" s="200">
        <f t="shared" si="539"/>
        <v>59568</v>
      </c>
      <c r="E285" s="201">
        <f t="shared" si="534"/>
        <v>345291</v>
      </c>
      <c r="F285" s="201">
        <f t="shared" si="540"/>
        <v>436</v>
      </c>
      <c r="G285" s="232">
        <f t="shared" si="542"/>
        <v>5210</v>
      </c>
      <c r="H285" s="201">
        <f t="shared" si="541"/>
        <v>76391</v>
      </c>
      <c r="I285" s="201">
        <f t="shared" si="537"/>
        <v>441685</v>
      </c>
      <c r="J285" s="2"/>
      <c r="N285" s="198">
        <v>45778</v>
      </c>
      <c r="O285" s="41">
        <f t="shared" si="538"/>
        <v>404859</v>
      </c>
      <c r="P285" s="205"/>
      <c r="Q285" s="194"/>
      <c r="R285" s="194"/>
      <c r="S285" s="194"/>
      <c r="T285" s="194"/>
      <c r="U285" s="194"/>
      <c r="V285" s="206"/>
      <c r="Y285" s="207"/>
      <c r="Z285" s="207"/>
      <c r="AA285" s="207"/>
      <c r="AB285" s="207"/>
      <c r="AC285" s="207"/>
      <c r="AE285" s="194"/>
      <c r="AF285" s="194"/>
      <c r="AG285" s="194"/>
      <c r="AH285" s="194"/>
      <c r="AI285" s="194"/>
      <c r="AJ285" s="194"/>
      <c r="AR285" s="2"/>
      <c r="AS285" s="2"/>
      <c r="AT285" s="2"/>
      <c r="AU285" s="2"/>
      <c r="AV285" s="2"/>
      <c r="AW285" s="2"/>
      <c r="AX285" s="2"/>
      <c r="AY285" s="2"/>
      <c r="AZ285" s="2"/>
      <c r="BA285" s="2"/>
      <c r="BB285" s="2"/>
      <c r="BC285" s="2"/>
      <c r="BD285" s="2"/>
      <c r="BE285" s="2"/>
      <c r="BF285" s="2"/>
      <c r="BG285" s="2"/>
      <c r="BH285" s="2"/>
      <c r="BI285" s="2"/>
      <c r="BJ285" s="2"/>
      <c r="BK285" s="2"/>
      <c r="BL285" s="2"/>
      <c r="BM285" s="2"/>
      <c r="BN285" s="2"/>
      <c r="BO285" s="2"/>
      <c r="BP285" s="2"/>
      <c r="BQ285" s="2"/>
      <c r="BR285" s="2"/>
      <c r="BS285" s="2"/>
      <c r="BT285" s="2"/>
      <c r="BU285" s="2"/>
      <c r="BV285" s="2"/>
      <c r="BW285" s="2"/>
      <c r="BX285" s="2"/>
      <c r="BY285" s="2"/>
      <c r="BZ285" s="2"/>
      <c r="CA285" s="2"/>
      <c r="CB285" s="2"/>
      <c r="CC285" s="2"/>
      <c r="CD285" s="2"/>
      <c r="CE285" s="2"/>
      <c r="CF285" s="2"/>
      <c r="CG285" s="2"/>
      <c r="CH285" s="2"/>
      <c r="CI285" s="2"/>
      <c r="CJ285" s="2"/>
      <c r="CK285" s="2"/>
      <c r="CL285" s="2"/>
      <c r="CM285" s="2"/>
      <c r="CN285" s="2"/>
      <c r="CO285" s="2"/>
      <c r="CP285" s="2"/>
      <c r="CQ285" s="2"/>
      <c r="CR285" s="2"/>
      <c r="CS285" s="2"/>
      <c r="CT285" s="2"/>
      <c r="CU285" s="2"/>
      <c r="CV285" s="2"/>
      <c r="CW285" s="2"/>
      <c r="CX285" s="2"/>
    </row>
    <row r="286" spans="3:102">
      <c r="C286" s="198">
        <v>45809</v>
      </c>
      <c r="D286" s="200">
        <f t="shared" si="539"/>
        <v>62119</v>
      </c>
      <c r="E286" s="201">
        <f t="shared" ref="E286" si="543">M243</f>
        <v>334204</v>
      </c>
      <c r="F286" s="201">
        <f t="shared" ref="F286" si="544">E243</f>
        <v>452</v>
      </c>
      <c r="G286" s="232">
        <f t="shared" ref="G286" si="545">N243</f>
        <v>5891</v>
      </c>
      <c r="H286" s="201">
        <f t="shared" ref="H286" si="546">F243</f>
        <v>78891</v>
      </c>
      <c r="I286" s="201">
        <f t="shared" ref="I286" si="547">O243</f>
        <v>435207</v>
      </c>
      <c r="J286" s="2"/>
      <c r="N286" s="198">
        <v>45809</v>
      </c>
      <c r="O286" s="41">
        <f t="shared" si="538"/>
        <v>396323</v>
      </c>
      <c r="P286" s="205"/>
      <c r="Q286" s="194"/>
      <c r="R286" s="194"/>
      <c r="S286" s="194"/>
      <c r="T286" s="194"/>
      <c r="U286" s="194"/>
      <c r="V286" s="206"/>
      <c r="Y286" s="207"/>
      <c r="Z286" s="207"/>
      <c r="AA286" s="207"/>
      <c r="AB286" s="207"/>
      <c r="AC286" s="207"/>
      <c r="AE286" s="194"/>
      <c r="AF286" s="194"/>
      <c r="AG286" s="194"/>
      <c r="AH286" s="194"/>
      <c r="AI286" s="194"/>
      <c r="AJ286" s="194"/>
      <c r="AR286" s="2"/>
      <c r="AS286" s="2"/>
      <c r="AT286" s="2"/>
      <c r="AU286" s="2"/>
      <c r="AV286" s="2"/>
      <c r="AW286" s="2"/>
      <c r="AX286" s="2"/>
      <c r="AY286" s="2"/>
      <c r="AZ286" s="2"/>
      <c r="BA286" s="2"/>
      <c r="BB286" s="2"/>
      <c r="BC286" s="2"/>
      <c r="BD286" s="2"/>
      <c r="BE286" s="2"/>
      <c r="BF286" s="2"/>
      <c r="BG286" s="2"/>
      <c r="BH286" s="2"/>
      <c r="BI286" s="2"/>
      <c r="BJ286" s="2"/>
      <c r="BK286" s="2"/>
      <c r="BL286" s="2"/>
      <c r="BM286" s="2"/>
      <c r="BN286" s="2"/>
      <c r="BO286" s="2"/>
      <c r="BP286" s="2"/>
      <c r="BQ286" s="2"/>
      <c r="BR286" s="2"/>
      <c r="BS286" s="2"/>
      <c r="BT286" s="2"/>
      <c r="BU286" s="2"/>
      <c r="BV286" s="2"/>
      <c r="BW286" s="2"/>
      <c r="BX286" s="2"/>
      <c r="BY286" s="2"/>
      <c r="BZ286" s="2"/>
      <c r="CA286" s="2"/>
      <c r="CB286" s="2"/>
      <c r="CC286" s="2"/>
      <c r="CD286" s="2"/>
      <c r="CE286" s="2"/>
      <c r="CF286" s="2"/>
      <c r="CG286" s="2"/>
      <c r="CH286" s="2"/>
      <c r="CI286" s="2"/>
      <c r="CJ286" s="2"/>
      <c r="CK286" s="2"/>
      <c r="CL286" s="2"/>
      <c r="CM286" s="2"/>
      <c r="CN286" s="2"/>
      <c r="CO286" s="2"/>
      <c r="CP286" s="2"/>
      <c r="CQ286" s="2"/>
      <c r="CR286" s="2"/>
      <c r="CS286" s="2"/>
      <c r="CT286" s="2"/>
      <c r="CU286" s="2"/>
      <c r="CV286" s="2"/>
      <c r="CW286" s="2"/>
      <c r="CX286" s="2"/>
    </row>
    <row r="287" spans="3:102">
      <c r="C287" s="198">
        <v>45839</v>
      </c>
      <c r="D287" s="200">
        <f t="shared" si="539"/>
        <v>65401</v>
      </c>
      <c r="E287" s="201">
        <f t="shared" ref="E287" si="548">M244</f>
        <v>358976</v>
      </c>
      <c r="F287" s="201">
        <f t="shared" ref="F287" si="549">E244</f>
        <v>465</v>
      </c>
      <c r="G287" s="232">
        <f t="shared" ref="G287" si="550">N244</f>
        <v>5311</v>
      </c>
      <c r="H287" s="201">
        <f t="shared" ref="H287" si="551">F244</f>
        <v>81449</v>
      </c>
      <c r="I287" s="201">
        <f t="shared" ref="I287" si="552">O244</f>
        <v>446788</v>
      </c>
      <c r="J287" s="2"/>
      <c r="N287" s="198">
        <v>45839</v>
      </c>
      <c r="O287" s="41">
        <f t="shared" ref="O287" si="553">D287+E287</f>
        <v>424377</v>
      </c>
      <c r="P287" s="205"/>
      <c r="Q287" s="194"/>
      <c r="R287" s="194"/>
      <c r="S287" s="194"/>
      <c r="T287" s="194"/>
      <c r="U287" s="194"/>
      <c r="V287" s="206"/>
      <c r="Y287" s="207"/>
      <c r="Z287" s="207"/>
      <c r="AA287" s="207"/>
      <c r="AB287" s="207"/>
      <c r="AC287" s="207"/>
      <c r="AE287" s="194"/>
      <c r="AF287" s="194"/>
      <c r="AG287" s="194"/>
      <c r="AH287" s="194"/>
      <c r="AI287" s="194"/>
      <c r="AJ287" s="194"/>
      <c r="AR287" s="2"/>
      <c r="AS287" s="2"/>
      <c r="AT287" s="2"/>
      <c r="AU287" s="2"/>
      <c r="AV287" s="2"/>
      <c r="AW287" s="2"/>
      <c r="AX287" s="2"/>
      <c r="AY287" s="2"/>
      <c r="AZ287" s="2"/>
      <c r="BA287" s="2"/>
      <c r="BB287" s="2"/>
      <c r="BC287" s="2"/>
      <c r="BD287" s="2"/>
      <c r="BE287" s="2"/>
      <c r="BF287" s="2"/>
      <c r="BG287" s="2"/>
      <c r="BH287" s="2"/>
      <c r="BI287" s="2"/>
      <c r="BJ287" s="2"/>
      <c r="BK287" s="2"/>
      <c r="BL287" s="2"/>
      <c r="BM287" s="2"/>
      <c r="BN287" s="2"/>
      <c r="BO287" s="2"/>
      <c r="BP287" s="2"/>
      <c r="BQ287" s="2"/>
      <c r="BR287" s="2"/>
      <c r="BS287" s="2"/>
      <c r="BT287" s="2"/>
      <c r="BU287" s="2"/>
      <c r="BV287" s="2"/>
      <c r="BW287" s="2"/>
      <c r="BX287" s="2"/>
      <c r="BY287" s="2"/>
      <c r="BZ287" s="2"/>
      <c r="CA287" s="2"/>
      <c r="CB287" s="2"/>
      <c r="CC287" s="2"/>
      <c r="CD287" s="2"/>
      <c r="CE287" s="2"/>
      <c r="CF287" s="2"/>
      <c r="CG287" s="2"/>
      <c r="CH287" s="2"/>
      <c r="CI287" s="2"/>
      <c r="CJ287" s="2"/>
      <c r="CK287" s="2"/>
      <c r="CL287" s="2"/>
      <c r="CM287" s="2"/>
      <c r="CN287" s="2"/>
      <c r="CO287" s="2"/>
      <c r="CP287" s="2"/>
      <c r="CQ287" s="2"/>
      <c r="CR287" s="2"/>
      <c r="CS287" s="2"/>
      <c r="CT287" s="2"/>
      <c r="CU287" s="2"/>
      <c r="CV287" s="2"/>
      <c r="CW287" s="2"/>
      <c r="CX287" s="2"/>
    </row>
    <row r="288" spans="3:102">
      <c r="C288" s="198">
        <v>45870</v>
      </c>
      <c r="D288" s="200">
        <f t="shared" si="539"/>
        <v>61710</v>
      </c>
      <c r="E288" s="201">
        <f t="shared" ref="E288" si="554">M245</f>
        <v>362326</v>
      </c>
      <c r="F288" s="201">
        <f t="shared" ref="F288" si="555">E245</f>
        <v>463</v>
      </c>
      <c r="G288" s="232">
        <f t="shared" ref="G288" si="556">N245</f>
        <v>5277</v>
      </c>
      <c r="H288" s="201">
        <f t="shared" ref="H288" si="557">F245</f>
        <v>80905</v>
      </c>
      <c r="I288" s="201">
        <f t="shared" ref="I288" si="558">O245</f>
        <v>449246</v>
      </c>
      <c r="J288" s="2"/>
      <c r="N288" s="198">
        <v>45870</v>
      </c>
      <c r="O288" s="41">
        <f t="shared" ref="O288:O289" si="559">D288+E288</f>
        <v>424036</v>
      </c>
      <c r="P288" s="205"/>
      <c r="Q288" s="194"/>
      <c r="R288" s="194"/>
      <c r="S288" s="194"/>
      <c r="T288" s="194"/>
      <c r="U288" s="194"/>
      <c r="V288" s="206"/>
      <c r="Y288" s="207"/>
      <c r="Z288" s="207"/>
      <c r="AA288" s="207"/>
      <c r="AB288" s="207"/>
      <c r="AC288" s="207"/>
      <c r="AE288" s="194"/>
      <c r="AF288" s="194"/>
      <c r="AG288" s="194"/>
      <c r="AH288" s="194"/>
      <c r="AI288" s="194"/>
      <c r="AJ288" s="194"/>
      <c r="AR288" s="2"/>
      <c r="AS288" s="2"/>
      <c r="AT288" s="2"/>
      <c r="AU288" s="2"/>
      <c r="AV288" s="2"/>
      <c r="AW288" s="2"/>
      <c r="AX288" s="2"/>
      <c r="AY288" s="2"/>
      <c r="AZ288" s="2"/>
      <c r="BA288" s="2"/>
      <c r="BB288" s="2"/>
      <c r="BC288" s="2"/>
      <c r="BD288" s="2"/>
      <c r="BE288" s="2"/>
      <c r="BF288" s="2"/>
      <c r="BG288" s="2"/>
      <c r="BH288" s="2"/>
      <c r="BI288" s="2"/>
      <c r="BJ288" s="2"/>
      <c r="BK288" s="2"/>
      <c r="BL288" s="2"/>
      <c r="BM288" s="2"/>
      <c r="BN288" s="2"/>
      <c r="BO288" s="2"/>
      <c r="BP288" s="2"/>
      <c r="BQ288" s="2"/>
      <c r="BR288" s="2"/>
      <c r="BS288" s="2"/>
      <c r="BT288" s="2"/>
      <c r="BU288" s="2"/>
      <c r="BV288" s="2"/>
      <c r="BW288" s="2"/>
      <c r="BX288" s="2"/>
      <c r="BY288" s="2"/>
      <c r="BZ288" s="2"/>
      <c r="CA288" s="2"/>
      <c r="CB288" s="2"/>
      <c r="CC288" s="2"/>
      <c r="CD288" s="2"/>
      <c r="CE288" s="2"/>
      <c r="CF288" s="2"/>
      <c r="CG288" s="2"/>
      <c r="CH288" s="2"/>
      <c r="CI288" s="2"/>
      <c r="CJ288" s="2"/>
      <c r="CK288" s="2"/>
      <c r="CL288" s="2"/>
      <c r="CM288" s="2"/>
      <c r="CN288" s="2"/>
      <c r="CO288" s="2"/>
      <c r="CP288" s="2"/>
      <c r="CQ288" s="2"/>
      <c r="CR288" s="2"/>
      <c r="CS288" s="2"/>
      <c r="CT288" s="2"/>
      <c r="CU288" s="2"/>
      <c r="CV288" s="2"/>
      <c r="CW288" s="2"/>
      <c r="CX288" s="2"/>
    </row>
    <row r="289" spans="3:102">
      <c r="C289" s="198">
        <v>45901</v>
      </c>
      <c r="D289" s="200">
        <f t="shared" si="539"/>
        <v>68690</v>
      </c>
      <c r="E289" s="201">
        <f t="shared" ref="E289" si="560">M246</f>
        <v>372556</v>
      </c>
      <c r="F289" s="201">
        <f t="shared" ref="F289" si="561">E246</f>
        <v>464</v>
      </c>
      <c r="G289" s="232">
        <f t="shared" ref="G289" si="562">N246</f>
        <v>5272</v>
      </c>
      <c r="H289" s="201">
        <f t="shared" ref="H289" si="563">F246</f>
        <v>80948</v>
      </c>
      <c r="I289" s="201">
        <f t="shared" ref="I289" si="564">O246</f>
        <v>439993</v>
      </c>
      <c r="J289" s="2"/>
      <c r="N289" s="198">
        <v>45902</v>
      </c>
      <c r="O289" s="41">
        <f t="shared" si="559"/>
        <v>441246</v>
      </c>
      <c r="P289" s="205"/>
      <c r="Q289" s="194"/>
      <c r="R289" s="194"/>
      <c r="S289" s="194"/>
      <c r="T289" s="194"/>
      <c r="U289" s="194"/>
      <c r="V289" s="206"/>
      <c r="Y289" s="207"/>
      <c r="Z289" s="207"/>
      <c r="AA289" s="207"/>
      <c r="AB289" s="207"/>
      <c r="AC289" s="207"/>
      <c r="AE289" s="194"/>
      <c r="AF289" s="194"/>
      <c r="AG289" s="194"/>
      <c r="AH289" s="194"/>
      <c r="AI289" s="194"/>
      <c r="AJ289" s="194"/>
      <c r="AR289" s="2"/>
      <c r="AS289" s="2"/>
      <c r="AT289" s="2"/>
      <c r="AU289" s="2"/>
      <c r="AV289" s="2"/>
      <c r="AW289" s="2"/>
      <c r="AX289" s="2"/>
      <c r="AY289" s="2"/>
      <c r="AZ289" s="2"/>
      <c r="BA289" s="2"/>
      <c r="BB289" s="2"/>
      <c r="BC289" s="2"/>
      <c r="BD289" s="2"/>
      <c r="BE289" s="2"/>
      <c r="BF289" s="2"/>
      <c r="BG289" s="2"/>
      <c r="BH289" s="2"/>
      <c r="BI289" s="2"/>
      <c r="BJ289" s="2"/>
      <c r="BK289" s="2"/>
      <c r="BL289" s="2"/>
      <c r="BM289" s="2"/>
      <c r="BN289" s="2"/>
      <c r="BO289" s="2"/>
      <c r="BP289" s="2"/>
      <c r="BQ289" s="2"/>
      <c r="BR289" s="2"/>
      <c r="BS289" s="2"/>
      <c r="BT289" s="2"/>
      <c r="BU289" s="2"/>
      <c r="BV289" s="2"/>
      <c r="BW289" s="2"/>
      <c r="BX289" s="2"/>
      <c r="BY289" s="2"/>
      <c r="BZ289" s="2"/>
      <c r="CA289" s="2"/>
      <c r="CB289" s="2"/>
      <c r="CC289" s="2"/>
      <c r="CD289" s="2"/>
      <c r="CE289" s="2"/>
      <c r="CF289" s="2"/>
      <c r="CG289" s="2"/>
      <c r="CH289" s="2"/>
      <c r="CI289" s="2"/>
      <c r="CJ289" s="2"/>
      <c r="CK289" s="2"/>
      <c r="CL289" s="2"/>
      <c r="CM289" s="2"/>
      <c r="CN289" s="2"/>
      <c r="CO289" s="2"/>
      <c r="CP289" s="2"/>
      <c r="CQ289" s="2"/>
      <c r="CR289" s="2"/>
      <c r="CS289" s="2"/>
      <c r="CT289" s="2"/>
      <c r="CU289" s="2"/>
      <c r="CV289" s="2"/>
      <c r="CW289" s="2"/>
      <c r="CX289" s="2"/>
    </row>
    <row r="290" spans="3:102">
      <c r="C290" s="198"/>
      <c r="D290" s="232"/>
      <c r="E290" s="201"/>
      <c r="F290" s="201"/>
      <c r="G290" s="232"/>
      <c r="H290" s="201"/>
      <c r="I290" s="201"/>
      <c r="J290" s="2"/>
      <c r="N290" s="198"/>
      <c r="O290" s="41"/>
      <c r="P290" s="205"/>
      <c r="Q290" s="194"/>
      <c r="R290" s="194"/>
      <c r="S290" s="194"/>
      <c r="T290" s="194"/>
      <c r="U290" s="194"/>
      <c r="V290" s="206"/>
      <c r="Y290" s="207"/>
      <c r="Z290" s="207"/>
      <c r="AA290" s="207"/>
      <c r="AB290" s="207"/>
      <c r="AC290" s="207"/>
      <c r="AE290" s="194"/>
      <c r="AF290" s="194"/>
      <c r="AG290" s="194"/>
      <c r="AH290" s="194"/>
      <c r="AI290" s="194"/>
      <c r="AJ290" s="194"/>
      <c r="AR290" s="2"/>
      <c r="AS290" s="2"/>
      <c r="AT290" s="2"/>
      <c r="AU290" s="2"/>
      <c r="AV290" s="2"/>
      <c r="AW290" s="2"/>
      <c r="AX290" s="2"/>
      <c r="AY290" s="2"/>
      <c r="AZ290" s="2"/>
      <c r="BA290" s="2"/>
      <c r="BB290" s="2"/>
      <c r="BC290" s="2"/>
      <c r="BD290" s="2"/>
      <c r="BE290" s="2"/>
      <c r="BF290" s="2"/>
      <c r="BG290" s="2"/>
      <c r="BH290" s="2"/>
      <c r="BI290" s="2"/>
      <c r="BJ290" s="2"/>
      <c r="BK290" s="2"/>
      <c r="BL290" s="2"/>
      <c r="BM290" s="2"/>
      <c r="BN290" s="2"/>
      <c r="BO290" s="2"/>
      <c r="BP290" s="2"/>
      <c r="BQ290" s="2"/>
      <c r="BR290" s="2"/>
      <c r="BS290" s="2"/>
      <c r="BT290" s="2"/>
      <c r="BU290" s="2"/>
      <c r="BV290" s="2"/>
      <c r="BW290" s="2"/>
      <c r="BX290" s="2"/>
      <c r="BY290" s="2"/>
      <c r="BZ290" s="2"/>
      <c r="CA290" s="2"/>
      <c r="CB290" s="2"/>
      <c r="CC290" s="2"/>
      <c r="CD290" s="2"/>
      <c r="CE290" s="2"/>
      <c r="CF290" s="2"/>
      <c r="CG290" s="2"/>
      <c r="CH290" s="2"/>
      <c r="CI290" s="2"/>
      <c r="CJ290" s="2"/>
      <c r="CK290" s="2"/>
      <c r="CL290" s="2"/>
      <c r="CM290" s="2"/>
      <c r="CN290" s="2"/>
      <c r="CO290" s="2"/>
      <c r="CP290" s="2"/>
      <c r="CQ290" s="2"/>
      <c r="CR290" s="2"/>
      <c r="CS290" s="2"/>
      <c r="CT290" s="2"/>
      <c r="CU290" s="2"/>
      <c r="CV290" s="2"/>
      <c r="CW290" s="2"/>
      <c r="CX290" s="2"/>
    </row>
    <row r="291" spans="3:102">
      <c r="C291" s="198"/>
      <c r="D291" s="232"/>
      <c r="E291" s="201"/>
      <c r="F291" s="201"/>
      <c r="G291" s="232"/>
      <c r="H291" s="201"/>
      <c r="I291" s="201"/>
      <c r="J291" s="2"/>
      <c r="N291" s="198"/>
      <c r="O291" s="41"/>
      <c r="P291" s="205"/>
      <c r="Q291" s="194"/>
      <c r="R291" s="194"/>
      <c r="S291" s="194"/>
      <c r="T291" s="194"/>
      <c r="U291" s="194"/>
      <c r="V291" s="206"/>
      <c r="Y291" s="207"/>
      <c r="Z291" s="207"/>
      <c r="AA291" s="207"/>
      <c r="AB291" s="207"/>
      <c r="AC291" s="207"/>
      <c r="AE291" s="194"/>
      <c r="AF291" s="194"/>
      <c r="AG291" s="194"/>
      <c r="AH291" s="194"/>
      <c r="AI291" s="194"/>
      <c r="AJ291" s="194"/>
      <c r="AR291" s="2"/>
      <c r="AS291" s="2"/>
      <c r="AT291" s="2"/>
      <c r="AU291" s="2"/>
      <c r="AV291" s="2"/>
      <c r="AW291" s="2"/>
      <c r="AX291" s="2"/>
      <c r="AY291" s="2"/>
      <c r="AZ291" s="2"/>
      <c r="BA291" s="2"/>
      <c r="BB291" s="2"/>
      <c r="BC291" s="2"/>
      <c r="BD291" s="2"/>
      <c r="BE291" s="2"/>
      <c r="BF291" s="2"/>
      <c r="BG291" s="2"/>
      <c r="BH291" s="2"/>
      <c r="BI291" s="2"/>
      <c r="BJ291" s="2"/>
      <c r="BK291" s="2"/>
      <c r="BL291" s="2"/>
      <c r="BM291" s="2"/>
      <c r="BN291" s="2"/>
      <c r="BO291" s="2"/>
      <c r="BP291" s="2"/>
      <c r="BQ291" s="2"/>
      <c r="BR291" s="2"/>
      <c r="BS291" s="2"/>
      <c r="BT291" s="2"/>
      <c r="BU291" s="2"/>
      <c r="BV291" s="2"/>
      <c r="BW291" s="2"/>
      <c r="BX291" s="2"/>
      <c r="BY291" s="2"/>
      <c r="BZ291" s="2"/>
      <c r="CA291" s="2"/>
      <c r="CB291" s="2"/>
      <c r="CC291" s="2"/>
      <c r="CD291" s="2"/>
      <c r="CE291" s="2"/>
      <c r="CF291" s="2"/>
      <c r="CG291" s="2"/>
      <c r="CH291" s="2"/>
      <c r="CI291" s="2"/>
      <c r="CJ291" s="2"/>
      <c r="CK291" s="2"/>
      <c r="CL291" s="2"/>
      <c r="CM291" s="2"/>
      <c r="CN291" s="2"/>
      <c r="CO291" s="2"/>
      <c r="CP291" s="2"/>
      <c r="CQ291" s="2"/>
      <c r="CR291" s="2"/>
      <c r="CS291" s="2"/>
      <c r="CT291" s="2"/>
      <c r="CU291" s="2"/>
      <c r="CV291" s="2"/>
      <c r="CW291" s="2"/>
      <c r="CX291" s="2"/>
    </row>
    <row r="292" spans="3:102">
      <c r="C292" s="198"/>
      <c r="D292" s="232"/>
      <c r="E292" s="201"/>
      <c r="F292" s="201"/>
      <c r="G292" s="232"/>
      <c r="H292" s="201"/>
      <c r="I292" s="201"/>
      <c r="J292" s="2"/>
      <c r="N292" s="198"/>
      <c r="O292" s="41"/>
      <c r="P292" s="205"/>
      <c r="Q292" s="194"/>
      <c r="R292" s="194"/>
      <c r="S292" s="194"/>
      <c r="T292" s="194"/>
      <c r="U292" s="194"/>
      <c r="V292" s="206"/>
      <c r="Y292" s="207"/>
      <c r="Z292" s="207"/>
      <c r="AA292" s="207"/>
      <c r="AB292" s="207"/>
      <c r="AC292" s="207"/>
      <c r="AE292" s="194"/>
      <c r="AF292" s="194"/>
      <c r="AG292" s="194"/>
      <c r="AH292" s="194"/>
      <c r="AI292" s="194"/>
      <c r="AJ292" s="194"/>
      <c r="AR292" s="2"/>
      <c r="AS292" s="2"/>
      <c r="AT292" s="2"/>
      <c r="AU292" s="2"/>
      <c r="AV292" s="2"/>
      <c r="AW292" s="2"/>
      <c r="AX292" s="2"/>
      <c r="AY292" s="2"/>
      <c r="AZ292" s="2"/>
      <c r="BA292" s="2"/>
      <c r="BB292" s="2"/>
      <c r="BC292" s="2"/>
      <c r="BD292" s="2"/>
      <c r="BE292" s="2"/>
      <c r="BF292" s="2"/>
      <c r="BG292" s="2"/>
      <c r="BH292" s="2"/>
      <c r="BI292" s="2"/>
      <c r="BJ292" s="2"/>
      <c r="BK292" s="2"/>
      <c r="BL292" s="2"/>
      <c r="BM292" s="2"/>
      <c r="BN292" s="2"/>
      <c r="BO292" s="2"/>
      <c r="BP292" s="2"/>
      <c r="BQ292" s="2"/>
      <c r="BR292" s="2"/>
      <c r="BS292" s="2"/>
      <c r="BT292" s="2"/>
      <c r="BU292" s="2"/>
      <c r="BV292" s="2"/>
      <c r="BW292" s="2"/>
      <c r="BX292" s="2"/>
      <c r="BY292" s="2"/>
      <c r="BZ292" s="2"/>
      <c r="CA292" s="2"/>
      <c r="CB292" s="2"/>
      <c r="CC292" s="2"/>
      <c r="CD292" s="2"/>
      <c r="CE292" s="2"/>
      <c r="CF292" s="2"/>
      <c r="CG292" s="2"/>
      <c r="CH292" s="2"/>
      <c r="CI292" s="2"/>
      <c r="CJ292" s="2"/>
      <c r="CK292" s="2"/>
      <c r="CL292" s="2"/>
      <c r="CM292" s="2"/>
      <c r="CN292" s="2"/>
      <c r="CO292" s="2"/>
      <c r="CP292" s="2"/>
      <c r="CQ292" s="2"/>
      <c r="CR292" s="2"/>
      <c r="CS292" s="2"/>
      <c r="CT292" s="2"/>
      <c r="CU292" s="2"/>
      <c r="CV292" s="2"/>
      <c r="CW292" s="2"/>
      <c r="CX292" s="2"/>
    </row>
    <row r="293" spans="3:102">
      <c r="C293" s="198"/>
      <c r="D293" s="232"/>
      <c r="E293" s="201"/>
      <c r="F293" s="201"/>
      <c r="G293" s="232"/>
      <c r="H293" s="201"/>
      <c r="I293" s="201"/>
      <c r="J293" s="2"/>
      <c r="N293" s="198"/>
      <c r="O293" s="41"/>
      <c r="P293" s="205"/>
      <c r="Q293" s="194"/>
      <c r="R293" s="194"/>
      <c r="S293" s="194"/>
      <c r="T293" s="194"/>
      <c r="U293" s="194"/>
      <c r="V293" s="206"/>
      <c r="Y293" s="207"/>
      <c r="Z293" s="207"/>
      <c r="AA293" s="207"/>
      <c r="AB293" s="207"/>
      <c r="AC293" s="207"/>
      <c r="AE293" s="194"/>
      <c r="AF293" s="194"/>
      <c r="AG293" s="194"/>
      <c r="AH293" s="194"/>
      <c r="AI293" s="194"/>
      <c r="AJ293" s="194"/>
      <c r="AR293" s="2"/>
      <c r="AS293" s="2"/>
      <c r="AT293" s="2"/>
      <c r="AU293" s="2"/>
      <c r="AV293" s="2"/>
      <c r="AW293" s="2"/>
      <c r="AX293" s="2"/>
      <c r="AY293" s="2"/>
      <c r="AZ293" s="2"/>
      <c r="BA293" s="2"/>
      <c r="BB293" s="2"/>
      <c r="BC293" s="2"/>
      <c r="BD293" s="2"/>
      <c r="BE293" s="2"/>
      <c r="BF293" s="2"/>
      <c r="BG293" s="2"/>
      <c r="BH293" s="2"/>
      <c r="BI293" s="2"/>
      <c r="BJ293" s="2"/>
      <c r="BK293" s="2"/>
      <c r="BL293" s="2"/>
      <c r="BM293" s="2"/>
      <c r="BN293" s="2"/>
      <c r="BO293" s="2"/>
      <c r="BP293" s="2"/>
      <c r="BQ293" s="2"/>
      <c r="BR293" s="2"/>
      <c r="BS293" s="2"/>
      <c r="BT293" s="2"/>
      <c r="BU293" s="2"/>
      <c r="BV293" s="2"/>
      <c r="BW293" s="2"/>
      <c r="BX293" s="2"/>
      <c r="BY293" s="2"/>
      <c r="BZ293" s="2"/>
      <c r="CA293" s="2"/>
      <c r="CB293" s="2"/>
      <c r="CC293" s="2"/>
      <c r="CD293" s="2"/>
      <c r="CE293" s="2"/>
      <c r="CF293" s="2"/>
      <c r="CG293" s="2"/>
      <c r="CH293" s="2"/>
      <c r="CI293" s="2"/>
      <c r="CJ293" s="2"/>
      <c r="CK293" s="2"/>
      <c r="CL293" s="2"/>
      <c r="CM293" s="2"/>
      <c r="CN293" s="2"/>
      <c r="CO293" s="2"/>
      <c r="CP293" s="2"/>
      <c r="CQ293" s="2"/>
      <c r="CR293" s="2"/>
      <c r="CS293" s="2"/>
      <c r="CT293" s="2"/>
      <c r="CU293" s="2"/>
      <c r="CV293" s="2"/>
      <c r="CW293" s="2"/>
      <c r="CX293" s="2"/>
    </row>
    <row r="294" spans="3:102">
      <c r="C294" s="198"/>
      <c r="D294" s="232"/>
      <c r="E294" s="201"/>
      <c r="F294" s="201"/>
      <c r="G294" s="232"/>
      <c r="H294" s="201"/>
      <c r="I294" s="201"/>
      <c r="J294" s="2"/>
      <c r="N294" s="198"/>
      <c r="O294" s="41"/>
      <c r="P294" s="205"/>
      <c r="Q294" s="194"/>
      <c r="R294" s="194"/>
      <c r="S294" s="194"/>
      <c r="T294" s="194"/>
      <c r="U294" s="194"/>
      <c r="V294" s="206"/>
      <c r="Y294" s="207"/>
      <c r="Z294" s="207"/>
      <c r="AA294" s="207"/>
      <c r="AB294" s="207"/>
      <c r="AC294" s="207"/>
      <c r="AE294" s="194"/>
      <c r="AF294" s="194"/>
      <c r="AG294" s="194"/>
      <c r="AH294" s="194"/>
      <c r="AI294" s="194"/>
      <c r="AJ294" s="194"/>
      <c r="AR294" s="2"/>
      <c r="AS294" s="2"/>
      <c r="AT294" s="2"/>
      <c r="AU294" s="2"/>
      <c r="AV294" s="2"/>
      <c r="AW294" s="2"/>
      <c r="AX294" s="2"/>
      <c r="AY294" s="2"/>
      <c r="AZ294" s="2"/>
      <c r="BA294" s="2"/>
      <c r="BB294" s="2"/>
      <c r="BC294" s="2"/>
      <c r="BD294" s="2"/>
      <c r="BE294" s="2"/>
      <c r="BF294" s="2"/>
      <c r="BG294" s="2"/>
      <c r="BH294" s="2"/>
      <c r="BI294" s="2"/>
      <c r="BJ294" s="2"/>
      <c r="BK294" s="2"/>
      <c r="BL294" s="2"/>
      <c r="BM294" s="2"/>
      <c r="BN294" s="2"/>
      <c r="BO294" s="2"/>
      <c r="BP294" s="2"/>
      <c r="BQ294" s="2"/>
      <c r="BR294" s="2"/>
      <c r="BS294" s="2"/>
      <c r="BT294" s="2"/>
      <c r="BU294" s="2"/>
      <c r="BV294" s="2"/>
      <c r="BW294" s="2"/>
      <c r="BX294" s="2"/>
      <c r="BY294" s="2"/>
      <c r="BZ294" s="2"/>
      <c r="CA294" s="2"/>
      <c r="CB294" s="2"/>
      <c r="CC294" s="2"/>
      <c r="CD294" s="2"/>
      <c r="CE294" s="2"/>
      <c r="CF294" s="2"/>
      <c r="CG294" s="2"/>
      <c r="CH294" s="2"/>
      <c r="CI294" s="2"/>
      <c r="CJ294" s="2"/>
      <c r="CK294" s="2"/>
      <c r="CL294" s="2"/>
      <c r="CM294" s="2"/>
      <c r="CN294" s="2"/>
      <c r="CO294" s="2"/>
      <c r="CP294" s="2"/>
      <c r="CQ294" s="2"/>
      <c r="CR294" s="2"/>
      <c r="CS294" s="2"/>
      <c r="CT294" s="2"/>
      <c r="CU294" s="2"/>
      <c r="CV294" s="2"/>
      <c r="CW294" s="2"/>
      <c r="CX294" s="2"/>
    </row>
    <row r="295" spans="3:102">
      <c r="C295" s="190" t="s">
        <v>232</v>
      </c>
      <c r="D295" s="189">
        <f>SUM(D278:D289)</f>
        <v>815722</v>
      </c>
      <c r="E295" s="189">
        <f t="shared" ref="E295:I295" si="565">SUM(E278:E289)</f>
        <v>4420369</v>
      </c>
      <c r="F295" s="189">
        <f t="shared" si="565"/>
        <v>5579</v>
      </c>
      <c r="G295" s="189">
        <f t="shared" si="565"/>
        <v>65746</v>
      </c>
      <c r="H295" s="189">
        <f t="shared" si="565"/>
        <v>976609</v>
      </c>
      <c r="I295" s="189">
        <f t="shared" si="565"/>
        <v>5436288</v>
      </c>
      <c r="O295" s="189"/>
      <c r="V295" s="2"/>
      <c r="AR295" s="2"/>
      <c r="AS295" s="2"/>
      <c r="AT295" s="2"/>
      <c r="AU295" s="2"/>
      <c r="AV295" s="2"/>
      <c r="AW295" s="2"/>
      <c r="AX295" s="2"/>
      <c r="AY295" s="2"/>
      <c r="AZ295" s="2"/>
      <c r="BA295" s="2"/>
      <c r="BB295" s="2"/>
      <c r="BC295" s="2"/>
      <c r="BD295" s="2"/>
      <c r="BE295" s="2"/>
      <c r="BF295" s="2"/>
      <c r="BG295" s="2"/>
      <c r="BH295" s="2"/>
      <c r="BI295" s="2"/>
      <c r="BJ295" s="2"/>
      <c r="BK295" s="2"/>
      <c r="BL295" s="2"/>
      <c r="BM295" s="2"/>
      <c r="BN295" s="2"/>
      <c r="BO295" s="2"/>
      <c r="BP295" s="2"/>
      <c r="BQ295" s="2"/>
      <c r="BR295" s="2"/>
      <c r="BS295" s="2"/>
      <c r="BT295" s="2"/>
      <c r="BU295" s="2"/>
      <c r="BV295" s="2"/>
      <c r="BW295" s="2"/>
      <c r="BX295" s="2"/>
      <c r="BY295" s="2"/>
      <c r="BZ295" s="2"/>
      <c r="CA295" s="2"/>
      <c r="CB295" s="2"/>
      <c r="CC295" s="2"/>
      <c r="CD295" s="2"/>
      <c r="CE295" s="2"/>
      <c r="CF295" s="2"/>
      <c r="CG295" s="2"/>
      <c r="CH295" s="2"/>
      <c r="CI295" s="2"/>
      <c r="CJ295" s="2"/>
      <c r="CK295" s="2"/>
      <c r="CL295" s="2"/>
      <c r="CM295" s="2"/>
      <c r="CN295" s="2"/>
      <c r="CO295" s="2"/>
      <c r="CP295" s="2"/>
      <c r="CQ295" s="2"/>
      <c r="CR295" s="2"/>
      <c r="CS295" s="2"/>
      <c r="CT295" s="2"/>
      <c r="CU295" s="2"/>
      <c r="CV295" s="2"/>
      <c r="CW295" s="2"/>
      <c r="CX295" s="2"/>
    </row>
    <row r="296" spans="3:102">
      <c r="C296" s="190" t="s">
        <v>187</v>
      </c>
      <c r="D296" s="41">
        <f>'Marketing Copy'!H24</f>
        <v>815722</v>
      </c>
      <c r="E296" s="41">
        <f>'Marketing Copy'!H25</f>
        <v>4420369</v>
      </c>
      <c r="F296" s="41">
        <f>'Marketing Copy'!H30</f>
        <v>5579</v>
      </c>
      <c r="G296" s="41">
        <f>'Marketing Copy'!H31</f>
        <v>65746</v>
      </c>
      <c r="H296" s="41">
        <f>'Marketing Copy'!H36</f>
        <v>976609</v>
      </c>
      <c r="I296" s="41">
        <f>'Marketing Copy'!H37</f>
        <v>5436288</v>
      </c>
      <c r="N296" s="2" t="s">
        <v>197</v>
      </c>
      <c r="O296" s="41">
        <f t="shared" ref="O296:O313" si="566">SUM(O255:O266)</f>
        <v>5379870</v>
      </c>
      <c r="V296" s="2"/>
      <c r="AE296" s="211" t="s">
        <v>182</v>
      </c>
      <c r="AI296" s="211" t="s">
        <v>183</v>
      </c>
      <c r="AR296" s="2"/>
      <c r="AS296" s="2"/>
      <c r="AT296" s="2"/>
      <c r="AU296" s="2"/>
      <c r="AV296" s="2"/>
      <c r="AW296" s="2"/>
      <c r="AX296" s="2"/>
      <c r="AY296" s="2"/>
      <c r="AZ296" s="2"/>
      <c r="BA296" s="2"/>
      <c r="BB296" s="2"/>
      <c r="BC296" s="2"/>
      <c r="BD296" s="2"/>
      <c r="BE296" s="2"/>
      <c r="BF296" s="2"/>
      <c r="BG296" s="2"/>
      <c r="BH296" s="2"/>
      <c r="BI296" s="2"/>
      <c r="BJ296" s="2"/>
      <c r="BK296" s="2"/>
      <c r="BL296" s="2"/>
      <c r="BM296" s="2"/>
      <c r="BN296" s="2"/>
      <c r="BO296" s="2"/>
      <c r="BP296" s="2"/>
      <c r="BQ296" s="2"/>
      <c r="BR296" s="2"/>
      <c r="BS296" s="2"/>
      <c r="BT296" s="2"/>
      <c r="BU296" s="2"/>
      <c r="BV296" s="2"/>
      <c r="BW296" s="2"/>
      <c r="BX296" s="2"/>
      <c r="BY296" s="2"/>
      <c r="BZ296" s="2"/>
      <c r="CA296" s="2"/>
      <c r="CB296" s="2"/>
      <c r="CC296" s="2"/>
      <c r="CD296" s="2"/>
      <c r="CE296" s="2"/>
      <c r="CF296" s="2"/>
      <c r="CG296" s="2"/>
      <c r="CH296" s="2"/>
      <c r="CI296" s="2"/>
      <c r="CJ296" s="2"/>
      <c r="CK296" s="2"/>
      <c r="CL296" s="2"/>
      <c r="CM296" s="2"/>
      <c r="CN296" s="2"/>
      <c r="CO296" s="2"/>
      <c r="CP296" s="2"/>
      <c r="CQ296" s="2"/>
      <c r="CR296" s="2"/>
      <c r="CS296" s="2"/>
      <c r="CT296" s="2"/>
      <c r="CU296" s="2"/>
      <c r="CV296" s="2"/>
      <c r="CW296" s="2"/>
      <c r="CX296" s="2"/>
    </row>
    <row r="297" spans="3:102">
      <c r="C297" s="190" t="s">
        <v>185</v>
      </c>
      <c r="D297" s="194">
        <f t="shared" ref="D297:I297" si="567">D295-D296</f>
        <v>0</v>
      </c>
      <c r="E297" s="194">
        <f t="shared" si="567"/>
        <v>0</v>
      </c>
      <c r="F297" s="194">
        <f t="shared" si="567"/>
        <v>0</v>
      </c>
      <c r="G297" s="194">
        <f t="shared" si="567"/>
        <v>0</v>
      </c>
      <c r="H297" s="194">
        <f t="shared" si="567"/>
        <v>0</v>
      </c>
      <c r="I297" s="194">
        <f t="shared" si="567"/>
        <v>0</v>
      </c>
      <c r="N297" s="2" t="s">
        <v>188</v>
      </c>
      <c r="O297" s="41">
        <f t="shared" si="566"/>
        <v>5385194</v>
      </c>
      <c r="V297" s="2"/>
      <c r="AD297" s="2" t="s">
        <v>208</v>
      </c>
      <c r="AE297" s="207">
        <f>SUM(AE260:AE271)</f>
        <v>736640</v>
      </c>
      <c r="AF297" s="207">
        <f>SUM(AF260:AF271)</f>
        <v>4710526</v>
      </c>
      <c r="AG297" s="212">
        <f>SUM(AE260:AF271)</f>
        <v>5447166</v>
      </c>
      <c r="AI297" s="207">
        <f>SUM(AG260:AG271)</f>
        <v>5245</v>
      </c>
      <c r="AJ297" s="207">
        <f>SUM(AH260:AH271)</f>
        <v>65215</v>
      </c>
      <c r="AK297" s="207">
        <f>AI297+AJ297</f>
        <v>70460</v>
      </c>
      <c r="AR297" s="2"/>
      <c r="AS297" s="2"/>
      <c r="AT297" s="2"/>
      <c r="AU297" s="2"/>
      <c r="AV297" s="2"/>
      <c r="AW297" s="2"/>
      <c r="AX297" s="2"/>
      <c r="AY297" s="2"/>
      <c r="AZ297" s="2"/>
      <c r="BA297" s="2"/>
      <c r="BB297" s="2"/>
      <c r="BC297" s="2"/>
      <c r="BD297" s="2"/>
      <c r="BE297" s="2"/>
      <c r="BF297" s="2"/>
      <c r="BG297" s="2"/>
      <c r="BH297" s="2"/>
      <c r="BI297" s="2"/>
      <c r="BJ297" s="2"/>
      <c r="BK297" s="2"/>
      <c r="BL297" s="2"/>
      <c r="BM297" s="2"/>
      <c r="BN297" s="2"/>
      <c r="BO297" s="2"/>
      <c r="BP297" s="2"/>
      <c r="BQ297" s="2"/>
      <c r="BR297" s="2"/>
      <c r="BS297" s="2"/>
      <c r="BT297" s="2"/>
      <c r="BU297" s="2"/>
      <c r="BV297" s="2"/>
      <c r="BW297" s="2"/>
      <c r="BX297" s="2"/>
      <c r="BY297" s="2"/>
      <c r="BZ297" s="2"/>
      <c r="CA297" s="2"/>
      <c r="CB297" s="2"/>
      <c r="CC297" s="2"/>
      <c r="CD297" s="2"/>
      <c r="CE297" s="2"/>
      <c r="CF297" s="2"/>
      <c r="CG297" s="2"/>
      <c r="CH297" s="2"/>
      <c r="CI297" s="2"/>
      <c r="CJ297" s="2"/>
      <c r="CK297" s="2"/>
      <c r="CL297" s="2"/>
      <c r="CM297" s="2"/>
      <c r="CN297" s="2"/>
      <c r="CO297" s="2"/>
      <c r="CP297" s="2"/>
      <c r="CQ297" s="2"/>
      <c r="CR297" s="2"/>
      <c r="CS297" s="2"/>
      <c r="CT297" s="2"/>
      <c r="CU297" s="2"/>
      <c r="CV297" s="2"/>
      <c r="CW297" s="2"/>
      <c r="CX297" s="2"/>
    </row>
    <row r="298" spans="3:102">
      <c r="N298" t="s">
        <v>198</v>
      </c>
      <c r="O298" s="41">
        <f t="shared" si="566"/>
        <v>5393808</v>
      </c>
      <c r="V298" s="2"/>
      <c r="AD298" s="2" t="s">
        <v>209</v>
      </c>
      <c r="AE298" s="41">
        <f>SUM(D260:D271)</f>
        <v>736568</v>
      </c>
      <c r="AF298" s="41">
        <f>SUM(E260:E271)</f>
        <v>4711211</v>
      </c>
      <c r="AG298" s="41">
        <f>SUM(D260:E271)</f>
        <v>5447779</v>
      </c>
      <c r="AI298" s="194">
        <f>SUM(F260:F271)</f>
        <v>5244</v>
      </c>
      <c r="AJ298" s="194">
        <f>SUM(G260:G271)</f>
        <v>65210</v>
      </c>
      <c r="AK298" s="207">
        <f>AI298+AJ298</f>
        <v>70454</v>
      </c>
      <c r="AR298" s="2"/>
      <c r="AS298" s="2"/>
      <c r="AT298" s="2"/>
      <c r="AU298" s="2"/>
      <c r="AV298" s="2"/>
      <c r="AW298" s="2"/>
      <c r="AX298" s="2"/>
      <c r="AY298" s="2"/>
      <c r="AZ298" s="2"/>
      <c r="BA298" s="2"/>
      <c r="BB298" s="2"/>
      <c r="BC298" s="2"/>
      <c r="BD298" s="2"/>
      <c r="BE298" s="2"/>
      <c r="BF298" s="2"/>
      <c r="BG298" s="2"/>
      <c r="BH298" s="2"/>
      <c r="BI298" s="2"/>
      <c r="BJ298" s="2"/>
      <c r="BK298" s="2"/>
      <c r="BL298" s="2"/>
      <c r="BM298" s="2"/>
      <c r="BN298" s="2"/>
      <c r="BO298" s="2"/>
      <c r="BP298" s="2"/>
      <c r="BQ298" s="2"/>
      <c r="BR298" s="2"/>
      <c r="BS298" s="2"/>
      <c r="BT298" s="2"/>
      <c r="BU298" s="2"/>
      <c r="BV298" s="2"/>
      <c r="BW298" s="2"/>
      <c r="BX298" s="2"/>
      <c r="BY298" s="2"/>
      <c r="BZ298" s="2"/>
      <c r="CA298" s="2"/>
      <c r="CB298" s="2"/>
      <c r="CC298" s="2"/>
      <c r="CD298" s="2"/>
      <c r="CE298" s="2"/>
      <c r="CF298" s="2"/>
      <c r="CG298" s="2"/>
      <c r="CH298" s="2"/>
      <c r="CI298" s="2"/>
      <c r="CJ298" s="2"/>
      <c r="CK298" s="2"/>
      <c r="CL298" s="2"/>
      <c r="CM298" s="2"/>
      <c r="CN298" s="2"/>
      <c r="CO298" s="2"/>
      <c r="CP298" s="2"/>
      <c r="CQ298" s="2"/>
      <c r="CR298" s="2"/>
      <c r="CS298" s="2"/>
      <c r="CT298" s="2"/>
      <c r="CU298" s="2"/>
      <c r="CV298" s="2"/>
      <c r="CW298" s="2"/>
      <c r="CX298" s="2"/>
    </row>
    <row r="299" spans="3:102">
      <c r="D299" s="189">
        <f>SUM(D262:D273)</f>
        <v>751516</v>
      </c>
      <c r="E299" s="189">
        <f t="shared" ref="E299:I299" si="568">SUM(E262:E273)</f>
        <v>4713892</v>
      </c>
      <c r="F299" s="189">
        <f t="shared" si="568"/>
        <v>5344</v>
      </c>
      <c r="G299" s="189">
        <f t="shared" si="568"/>
        <v>65983</v>
      </c>
      <c r="H299" s="189">
        <f t="shared" si="568"/>
        <v>904633</v>
      </c>
      <c r="I299" s="189">
        <f t="shared" si="568"/>
        <v>5796586</v>
      </c>
      <c r="N299" t="s">
        <v>200</v>
      </c>
      <c r="O299" s="41">
        <f t="shared" si="566"/>
        <v>5420537</v>
      </c>
      <c r="V299" s="2"/>
      <c r="AR299" s="2"/>
      <c r="AS299" s="2"/>
      <c r="AT299" s="2"/>
      <c r="AU299" s="2"/>
      <c r="AV299" s="2"/>
      <c r="AW299" s="2"/>
      <c r="AX299" s="2"/>
      <c r="AY299" s="2"/>
      <c r="AZ299" s="2"/>
      <c r="BA299" s="2"/>
      <c r="BB299" s="2"/>
      <c r="BC299" s="2"/>
      <c r="BD299" s="2"/>
      <c r="BE299" s="2"/>
      <c r="BF299" s="2"/>
      <c r="BG299" s="2"/>
      <c r="BH299" s="2"/>
      <c r="BI299" s="2"/>
      <c r="BJ299" s="2"/>
      <c r="BK299" s="2"/>
      <c r="BL299" s="2"/>
      <c r="BM299" s="2"/>
      <c r="BN299" s="2"/>
      <c r="BO299" s="2"/>
      <c r="BP299" s="2"/>
      <c r="BQ299" s="2"/>
      <c r="BR299" s="2"/>
      <c r="BS299" s="2"/>
      <c r="BT299" s="2"/>
      <c r="BU299" s="2"/>
      <c r="BV299" s="2"/>
      <c r="BW299" s="2"/>
      <c r="BX299" s="2"/>
      <c r="BY299" s="2"/>
      <c r="BZ299" s="2"/>
      <c r="CA299" s="2"/>
      <c r="CB299" s="2"/>
      <c r="CC299" s="2"/>
      <c r="CD299" s="2"/>
      <c r="CE299" s="2"/>
      <c r="CF299" s="2"/>
      <c r="CG299" s="2"/>
      <c r="CH299" s="2"/>
      <c r="CI299" s="2"/>
      <c r="CJ299" s="2"/>
      <c r="CK299" s="2"/>
      <c r="CL299" s="2"/>
      <c r="CM299" s="2"/>
      <c r="CN299" s="2"/>
      <c r="CO299" s="2"/>
      <c r="CP299" s="2"/>
      <c r="CQ299" s="2"/>
      <c r="CR299" s="2"/>
      <c r="CS299" s="2"/>
      <c r="CT299" s="2"/>
      <c r="CU299" s="2"/>
      <c r="CV299" s="2"/>
      <c r="CW299" s="2"/>
      <c r="CX299" s="2"/>
    </row>
    <row r="300" spans="3:102">
      <c r="N300" t="s">
        <v>201</v>
      </c>
      <c r="O300" s="41">
        <f t="shared" si="566"/>
        <v>5457100</v>
      </c>
      <c r="V300" s="2"/>
      <c r="AD300" s="2" t="s">
        <v>210</v>
      </c>
      <c r="AE300" s="194">
        <v>736640</v>
      </c>
      <c r="AF300" s="194">
        <v>4711526</v>
      </c>
      <c r="AG300" s="194">
        <f>AE300+AF300</f>
        <v>5448166</v>
      </c>
      <c r="AI300" s="194">
        <v>5246</v>
      </c>
      <c r="AJ300" s="194">
        <v>65372</v>
      </c>
      <c r="AK300" s="194">
        <f>AI300+AJ300</f>
        <v>70618</v>
      </c>
      <c r="AR300" s="2"/>
      <c r="AS300" s="2"/>
      <c r="AT300" s="2"/>
      <c r="AU300" s="2"/>
      <c r="AV300" s="2"/>
      <c r="AW300" s="2"/>
      <c r="AX300" s="2"/>
      <c r="AY300" s="2"/>
      <c r="AZ300" s="2"/>
      <c r="BA300" s="2"/>
      <c r="BB300" s="2"/>
      <c r="BC300" s="2"/>
      <c r="BD300" s="2"/>
      <c r="BE300" s="2"/>
      <c r="BF300" s="2"/>
      <c r="BG300" s="2"/>
      <c r="BH300" s="2"/>
      <c r="BI300" s="2"/>
      <c r="BJ300" s="2"/>
      <c r="BK300" s="2"/>
      <c r="BL300" s="2"/>
      <c r="BM300" s="2"/>
      <c r="BN300" s="2"/>
      <c r="BO300" s="2"/>
      <c r="BP300" s="2"/>
      <c r="BQ300" s="2"/>
      <c r="BR300" s="2"/>
      <c r="BS300" s="2"/>
      <c r="BT300" s="2"/>
      <c r="BU300" s="2"/>
      <c r="BV300" s="2"/>
      <c r="BW300" s="2"/>
      <c r="BX300" s="2"/>
      <c r="BY300" s="2"/>
      <c r="BZ300" s="2"/>
      <c r="CA300" s="2"/>
      <c r="CB300" s="2"/>
      <c r="CC300" s="2"/>
      <c r="CD300" s="2"/>
      <c r="CE300" s="2"/>
      <c r="CF300" s="2"/>
      <c r="CG300" s="2"/>
      <c r="CH300" s="2"/>
      <c r="CI300" s="2"/>
      <c r="CJ300" s="2"/>
      <c r="CK300" s="2"/>
      <c r="CL300" s="2"/>
      <c r="CM300" s="2"/>
      <c r="CN300" s="2"/>
      <c r="CO300" s="2"/>
      <c r="CP300" s="2"/>
      <c r="CQ300" s="2"/>
      <c r="CR300" s="2"/>
      <c r="CS300" s="2"/>
      <c r="CT300" s="2"/>
      <c r="CU300" s="2"/>
      <c r="CV300" s="2"/>
      <c r="CW300" s="2"/>
      <c r="CX300" s="2"/>
    </row>
    <row r="301" spans="3:102">
      <c r="N301" s="2" t="s">
        <v>204</v>
      </c>
      <c r="O301" s="41">
        <f t="shared" si="566"/>
        <v>5447779</v>
      </c>
      <c r="V301" s="2"/>
      <c r="AI301" s="194"/>
      <c r="AJ301" s="194"/>
      <c r="AK301" s="194"/>
      <c r="AR301" s="2"/>
      <c r="AS301" s="2"/>
      <c r="AT301" s="2"/>
      <c r="AU301" s="2"/>
      <c r="AV301" s="2"/>
      <c r="AW301" s="2"/>
      <c r="AX301" s="2"/>
      <c r="AY301" s="2"/>
      <c r="AZ301" s="2"/>
      <c r="BA301" s="2"/>
      <c r="BB301" s="2"/>
      <c r="BC301" s="2"/>
      <c r="BD301" s="2"/>
      <c r="BE301" s="2"/>
      <c r="BF301" s="2"/>
      <c r="BG301" s="2"/>
      <c r="BH301" s="2"/>
      <c r="BI301" s="2"/>
      <c r="BJ301" s="2"/>
      <c r="BK301" s="2"/>
      <c r="BL301" s="2"/>
      <c r="BM301" s="2"/>
      <c r="BN301" s="2"/>
      <c r="BO301" s="2"/>
      <c r="BP301" s="2"/>
      <c r="BQ301" s="2"/>
      <c r="BR301" s="2"/>
      <c r="BS301" s="2"/>
      <c r="BT301" s="2"/>
      <c r="BU301" s="2"/>
      <c r="BV301" s="2"/>
      <c r="BW301" s="2"/>
      <c r="BX301" s="2"/>
      <c r="BY301" s="2"/>
      <c r="BZ301" s="2"/>
      <c r="CA301" s="2"/>
      <c r="CB301" s="2"/>
      <c r="CC301" s="2"/>
      <c r="CD301" s="2"/>
      <c r="CE301" s="2"/>
      <c r="CF301" s="2"/>
      <c r="CG301" s="2"/>
      <c r="CH301" s="2"/>
      <c r="CI301" s="2"/>
      <c r="CJ301" s="2"/>
      <c r="CK301" s="2"/>
      <c r="CL301" s="2"/>
      <c r="CM301" s="2"/>
      <c r="CN301" s="2"/>
      <c r="CO301" s="2"/>
      <c r="CP301" s="2"/>
      <c r="CQ301" s="2"/>
      <c r="CR301" s="2"/>
      <c r="CS301" s="2"/>
      <c r="CT301" s="2"/>
      <c r="CU301" s="2"/>
      <c r="CV301" s="2"/>
      <c r="CW301" s="2"/>
      <c r="CX301" s="2"/>
    </row>
    <row r="302" spans="3:102">
      <c r="D302" t="s">
        <v>182</v>
      </c>
      <c r="F302" t="s">
        <v>183</v>
      </c>
      <c r="H302" t="s">
        <v>195</v>
      </c>
      <c r="N302" s="2" t="s">
        <v>203</v>
      </c>
      <c r="O302" s="41">
        <f t="shared" si="566"/>
        <v>5465530</v>
      </c>
      <c r="V302" s="2"/>
      <c r="AD302" s="2" t="s">
        <v>211</v>
      </c>
      <c r="AE302" s="194">
        <v>736646</v>
      </c>
      <c r="AF302" s="194">
        <v>4711211</v>
      </c>
      <c r="AG302" s="41">
        <f>AE302+AF302</f>
        <v>5447857</v>
      </c>
      <c r="AH302" s="194"/>
      <c r="AI302" s="194"/>
      <c r="AJ302" s="194"/>
      <c r="AK302" s="194"/>
      <c r="AR302" s="2"/>
      <c r="AS302" s="2"/>
      <c r="AT302" s="2"/>
      <c r="AU302" s="2"/>
      <c r="AV302" s="2"/>
      <c r="AW302" s="2"/>
      <c r="AX302" s="2"/>
      <c r="AY302" s="2"/>
      <c r="AZ302" s="2"/>
      <c r="BA302" s="2"/>
      <c r="BB302" s="2"/>
      <c r="BC302" s="2"/>
      <c r="BD302" s="2"/>
      <c r="BE302" s="2"/>
      <c r="BF302" s="2"/>
      <c r="BG302" s="2"/>
      <c r="BH302" s="2"/>
      <c r="BI302" s="2"/>
      <c r="BJ302" s="2"/>
      <c r="BK302" s="2"/>
      <c r="BL302" s="2"/>
      <c r="BM302" s="2"/>
      <c r="BN302" s="2"/>
      <c r="BO302" s="2"/>
      <c r="BP302" s="2"/>
      <c r="BQ302" s="2"/>
      <c r="BR302" s="2"/>
      <c r="BS302" s="2"/>
      <c r="BT302" s="2"/>
      <c r="BU302" s="2"/>
      <c r="BV302" s="2"/>
      <c r="BW302" s="2"/>
      <c r="BX302" s="2"/>
      <c r="BY302" s="2"/>
      <c r="BZ302" s="2"/>
      <c r="CA302" s="2"/>
      <c r="CB302" s="2"/>
      <c r="CC302" s="2"/>
      <c r="CD302" s="2"/>
      <c r="CE302" s="2"/>
      <c r="CF302" s="2"/>
      <c r="CG302" s="2"/>
      <c r="CH302" s="2"/>
      <c r="CI302" s="2"/>
      <c r="CJ302" s="2"/>
      <c r="CK302" s="2"/>
      <c r="CL302" s="2"/>
      <c r="CM302" s="2"/>
      <c r="CN302" s="2"/>
      <c r="CO302" s="2"/>
      <c r="CP302" s="2"/>
      <c r="CQ302" s="2"/>
      <c r="CR302" s="2"/>
      <c r="CS302" s="2"/>
      <c r="CT302" s="2"/>
      <c r="CU302" s="2"/>
      <c r="CV302" s="2"/>
      <c r="CW302" s="2"/>
      <c r="CX302" s="2"/>
    </row>
    <row r="303" spans="3:102">
      <c r="D303" t="s">
        <v>180</v>
      </c>
      <c r="E303" t="s">
        <v>194</v>
      </c>
      <c r="N303" s="2" t="s">
        <v>212</v>
      </c>
      <c r="O303" s="41">
        <f t="shared" si="566"/>
        <v>5465408</v>
      </c>
      <c r="V303" s="2"/>
      <c r="AE303" s="194"/>
      <c r="AF303" s="194"/>
      <c r="AG303" s="194"/>
      <c r="AH303" s="194"/>
      <c r="AI303" s="194"/>
      <c r="AJ303" s="194"/>
      <c r="AK303" s="194"/>
      <c r="AR303" s="2"/>
      <c r="AS303" s="2"/>
      <c r="AT303" s="2"/>
      <c r="AU303" s="2"/>
      <c r="AV303" s="2"/>
      <c r="AW303" s="2"/>
      <c r="AX303" s="2"/>
      <c r="AY303" s="2"/>
      <c r="AZ303" s="2"/>
      <c r="BA303" s="2"/>
      <c r="BB303" s="2"/>
      <c r="BC303" s="2"/>
      <c r="BD303" s="2"/>
      <c r="BE303" s="2"/>
      <c r="BF303" s="2"/>
      <c r="BG303" s="2"/>
      <c r="BH303" s="2"/>
      <c r="BI303" s="2"/>
      <c r="BJ303" s="2"/>
      <c r="BK303" s="2"/>
      <c r="BL303" s="2"/>
      <c r="BM303" s="2"/>
      <c r="BN303" s="2"/>
      <c r="BO303" s="2"/>
      <c r="BP303" s="2"/>
      <c r="BQ303" s="2"/>
      <c r="BR303" s="2"/>
      <c r="BS303" s="2"/>
      <c r="BT303" s="2"/>
      <c r="BU303" s="2"/>
      <c r="BV303" s="2"/>
      <c r="BW303" s="2"/>
      <c r="BX303" s="2"/>
      <c r="BY303" s="2"/>
      <c r="BZ303" s="2"/>
      <c r="CA303" s="2"/>
      <c r="CB303" s="2"/>
      <c r="CC303" s="2"/>
      <c r="CD303" s="2"/>
      <c r="CE303" s="2"/>
      <c r="CF303" s="2"/>
      <c r="CG303" s="2"/>
      <c r="CH303" s="2"/>
      <c r="CI303" s="2"/>
      <c r="CJ303" s="2"/>
      <c r="CK303" s="2"/>
      <c r="CL303" s="2"/>
      <c r="CM303" s="2"/>
      <c r="CN303" s="2"/>
      <c r="CO303" s="2"/>
      <c r="CP303" s="2"/>
      <c r="CQ303" s="2"/>
      <c r="CR303" s="2"/>
      <c r="CS303" s="2"/>
      <c r="CT303" s="2"/>
      <c r="CU303" s="2"/>
      <c r="CV303" s="2"/>
      <c r="CW303" s="2"/>
      <c r="CX303" s="2"/>
    </row>
    <row r="304" spans="3:102">
      <c r="C304" t="s">
        <v>191</v>
      </c>
      <c r="D304" s="41">
        <f t="shared" ref="D304:I304" si="569">SUM(D260:D269)</f>
        <v>601807</v>
      </c>
      <c r="E304" s="41">
        <f t="shared" si="569"/>
        <v>3898356</v>
      </c>
      <c r="F304" s="41">
        <f t="shared" si="569"/>
        <v>4311</v>
      </c>
      <c r="G304" s="41">
        <f t="shared" si="569"/>
        <v>53767</v>
      </c>
      <c r="H304" s="41">
        <f t="shared" si="569"/>
        <v>736227</v>
      </c>
      <c r="I304" s="41">
        <f t="shared" si="569"/>
        <v>4810998</v>
      </c>
      <c r="N304" s="2" t="s">
        <v>213</v>
      </c>
      <c r="O304" s="41">
        <f t="shared" si="566"/>
        <v>5446121</v>
      </c>
      <c r="V304" s="2"/>
      <c r="AR304" s="2"/>
      <c r="AS304" s="2"/>
      <c r="AT304" s="2"/>
      <c r="AU304" s="2"/>
      <c r="AV304" s="2"/>
      <c r="AW304" s="2"/>
      <c r="AX304" s="2"/>
      <c r="AY304" s="2"/>
      <c r="AZ304" s="2"/>
      <c r="BA304" s="2"/>
      <c r="BB304" s="2"/>
      <c r="BC304" s="2"/>
      <c r="BD304" s="2"/>
      <c r="BE304" s="2"/>
      <c r="BF304" s="2"/>
      <c r="BG304" s="2"/>
      <c r="BH304" s="2"/>
      <c r="BI304" s="2"/>
      <c r="BJ304" s="2"/>
      <c r="BK304" s="2"/>
      <c r="BL304" s="2"/>
      <c r="BM304" s="2"/>
      <c r="BN304" s="2"/>
      <c r="BO304" s="2"/>
      <c r="BP304" s="2"/>
      <c r="BQ304" s="2"/>
      <c r="BR304" s="2"/>
      <c r="BS304" s="2"/>
      <c r="BT304" s="2"/>
      <c r="BU304" s="2"/>
      <c r="BV304" s="2"/>
      <c r="BW304" s="2"/>
      <c r="BX304" s="2"/>
      <c r="BY304" s="2"/>
      <c r="BZ304" s="2"/>
      <c r="CA304" s="2"/>
      <c r="CB304" s="2"/>
      <c r="CC304" s="2"/>
      <c r="CD304" s="2"/>
      <c r="CE304" s="2"/>
      <c r="CF304" s="2"/>
      <c r="CG304" s="2"/>
      <c r="CH304" s="2"/>
      <c r="CI304" s="2"/>
      <c r="CJ304" s="2"/>
      <c r="CK304" s="2"/>
      <c r="CL304" s="2"/>
      <c r="CM304" s="2"/>
      <c r="CN304" s="2"/>
      <c r="CO304" s="2"/>
      <c r="CP304" s="2"/>
      <c r="CQ304" s="2"/>
      <c r="CR304" s="2"/>
      <c r="CS304" s="2"/>
      <c r="CT304" s="2"/>
      <c r="CU304" s="2"/>
      <c r="CV304" s="2"/>
      <c r="CW304" s="2"/>
      <c r="CX304" s="2"/>
    </row>
    <row r="305" spans="3:102">
      <c r="C305" t="s">
        <v>192</v>
      </c>
      <c r="D305" s="194">
        <v>392250</v>
      </c>
      <c r="E305" s="194">
        <v>2753500</v>
      </c>
      <c r="F305" s="194">
        <f>SUM(F260:F266)</f>
        <v>2865</v>
      </c>
      <c r="G305" s="194">
        <v>37890</v>
      </c>
      <c r="H305" s="194">
        <f>SUM(H260:H266)</f>
        <v>491093</v>
      </c>
      <c r="I305" s="194">
        <v>3440767</v>
      </c>
      <c r="N305" s="2" t="s">
        <v>214</v>
      </c>
      <c r="O305" s="41">
        <f t="shared" si="566"/>
        <v>5444512</v>
      </c>
      <c r="V305" s="2"/>
      <c r="AR305" s="2"/>
      <c r="AS305" s="2"/>
      <c r="AT305" s="2"/>
      <c r="AU305" s="2"/>
      <c r="AV305" s="2"/>
      <c r="AW305" s="2"/>
      <c r="AX305" s="2"/>
      <c r="AY305" s="2"/>
      <c r="AZ305" s="2"/>
      <c r="BA305" s="2"/>
      <c r="BB305" s="2"/>
      <c r="BC305" s="2"/>
      <c r="BD305" s="2"/>
      <c r="BE305" s="2"/>
      <c r="BF305" s="2"/>
      <c r="BG305" s="2"/>
      <c r="BH305" s="2"/>
      <c r="BI305" s="2"/>
      <c r="BJ305" s="2"/>
      <c r="BK305" s="2"/>
      <c r="BL305" s="2"/>
      <c r="BM305" s="2"/>
      <c r="BN305" s="2"/>
      <c r="BO305" s="2"/>
      <c r="BP305" s="2"/>
      <c r="BQ305" s="2"/>
      <c r="BR305" s="2"/>
      <c r="BS305" s="2"/>
      <c r="BT305" s="2"/>
      <c r="BU305" s="2"/>
      <c r="BV305" s="2"/>
      <c r="BW305" s="2"/>
      <c r="BX305" s="2"/>
      <c r="BY305" s="2"/>
      <c r="BZ305" s="2"/>
      <c r="CA305" s="2"/>
      <c r="CB305" s="2"/>
      <c r="CC305" s="2"/>
      <c r="CD305" s="2"/>
      <c r="CE305" s="2"/>
      <c r="CF305" s="2"/>
      <c r="CG305" s="2"/>
      <c r="CH305" s="2"/>
      <c r="CI305" s="2"/>
      <c r="CJ305" s="2"/>
      <c r="CK305" s="2"/>
      <c r="CL305" s="2"/>
      <c r="CM305" s="2"/>
      <c r="CN305" s="2"/>
      <c r="CO305" s="2"/>
      <c r="CP305" s="2"/>
      <c r="CQ305" s="2"/>
      <c r="CR305" s="2"/>
      <c r="CS305" s="2"/>
      <c r="CT305" s="2"/>
      <c r="CU305" s="2"/>
      <c r="CV305" s="2"/>
      <c r="CW305" s="2"/>
      <c r="CX305" s="2"/>
    </row>
    <row r="306" spans="3:102">
      <c r="C306" t="s">
        <v>193</v>
      </c>
      <c r="D306" s="194">
        <f t="shared" ref="D306:I306" si="570">D304-D305</f>
        <v>209557</v>
      </c>
      <c r="E306" s="194">
        <f t="shared" si="570"/>
        <v>1144856</v>
      </c>
      <c r="F306" s="194">
        <f t="shared" si="570"/>
        <v>1446</v>
      </c>
      <c r="G306" s="194">
        <f t="shared" si="570"/>
        <v>15877</v>
      </c>
      <c r="H306" s="194">
        <f t="shared" si="570"/>
        <v>245134</v>
      </c>
      <c r="I306" s="194">
        <f t="shared" si="570"/>
        <v>1370231</v>
      </c>
      <c r="N306" s="2" t="s">
        <v>215</v>
      </c>
      <c r="O306" s="41">
        <f t="shared" si="566"/>
        <v>5413499</v>
      </c>
      <c r="V306" s="2"/>
      <c r="AR306" s="2"/>
      <c r="AS306" s="2"/>
      <c r="AT306" s="2"/>
      <c r="AU306" s="2"/>
      <c r="AV306" s="2"/>
      <c r="AW306" s="2"/>
      <c r="AX306" s="2"/>
      <c r="AY306" s="2"/>
      <c r="AZ306" s="2"/>
      <c r="BA306" s="2"/>
      <c r="BB306" s="2"/>
      <c r="BC306" s="2"/>
      <c r="BD306" s="2"/>
      <c r="BE306" s="2"/>
      <c r="BF306" s="2"/>
      <c r="BG306" s="2"/>
      <c r="BH306" s="2"/>
      <c r="BI306" s="2"/>
      <c r="BJ306" s="2"/>
      <c r="BK306" s="2"/>
      <c r="BL306" s="2"/>
      <c r="BM306" s="2"/>
      <c r="BN306" s="2"/>
      <c r="BO306" s="2"/>
      <c r="BP306" s="2"/>
      <c r="BQ306" s="2"/>
      <c r="BR306" s="2"/>
      <c r="BS306" s="2"/>
      <c r="BT306" s="2"/>
      <c r="BU306" s="2"/>
      <c r="BV306" s="2"/>
      <c r="BW306" s="2"/>
      <c r="BX306" s="2"/>
      <c r="BY306" s="2"/>
      <c r="BZ306" s="2"/>
      <c r="CA306" s="2"/>
      <c r="CB306" s="2"/>
      <c r="CC306" s="2"/>
      <c r="CD306" s="2"/>
      <c r="CE306" s="2"/>
      <c r="CF306" s="2"/>
      <c r="CG306" s="2"/>
      <c r="CH306" s="2"/>
      <c r="CI306" s="2"/>
      <c r="CJ306" s="2"/>
      <c r="CK306" s="2"/>
      <c r="CL306" s="2"/>
      <c r="CM306" s="2"/>
      <c r="CN306" s="2"/>
      <c r="CO306" s="2"/>
      <c r="CP306" s="2"/>
      <c r="CQ306" s="2"/>
      <c r="CR306" s="2"/>
      <c r="CS306" s="2"/>
      <c r="CT306" s="2"/>
      <c r="CU306" s="2"/>
      <c r="CV306" s="2"/>
      <c r="CW306" s="2"/>
      <c r="CX306" s="2"/>
    </row>
    <row r="307" spans="3:102">
      <c r="N307" s="2" t="s">
        <v>220</v>
      </c>
      <c r="O307" s="41">
        <f t="shared" si="566"/>
        <v>5385738</v>
      </c>
      <c r="V307" s="2"/>
      <c r="AR307" s="2"/>
      <c r="AS307" s="2"/>
      <c r="AT307" s="2"/>
      <c r="AU307" s="2"/>
      <c r="AV307" s="2"/>
      <c r="AW307" s="2"/>
      <c r="AX307" s="2"/>
      <c r="AY307" s="2"/>
      <c r="AZ307" s="2"/>
      <c r="BA307" s="2"/>
      <c r="BB307" s="2"/>
      <c r="BC307" s="2"/>
      <c r="BD307" s="2"/>
      <c r="BE307" s="2"/>
      <c r="BF307" s="2"/>
      <c r="BG307" s="2"/>
      <c r="BH307" s="2"/>
      <c r="BI307" s="2"/>
      <c r="BJ307" s="2"/>
      <c r="BK307" s="2"/>
      <c r="BL307" s="2"/>
      <c r="BM307" s="2"/>
      <c r="BN307" s="2"/>
      <c r="BO307" s="2"/>
      <c r="BP307" s="2"/>
      <c r="BQ307" s="2"/>
      <c r="BR307" s="2"/>
      <c r="BS307" s="2"/>
      <c r="BT307" s="2"/>
      <c r="BU307" s="2"/>
      <c r="BV307" s="2"/>
      <c r="BW307" s="2"/>
      <c r="BX307" s="2"/>
      <c r="BY307" s="2"/>
      <c r="BZ307" s="2"/>
      <c r="CA307" s="2"/>
      <c r="CB307" s="2"/>
      <c r="CC307" s="2"/>
      <c r="CD307" s="2"/>
      <c r="CE307" s="2"/>
      <c r="CF307" s="2"/>
      <c r="CG307" s="2"/>
      <c r="CH307" s="2"/>
      <c r="CI307" s="2"/>
      <c r="CJ307" s="2"/>
      <c r="CK307" s="2"/>
      <c r="CL307" s="2"/>
      <c r="CM307" s="2"/>
      <c r="CN307" s="2"/>
      <c r="CO307" s="2"/>
      <c r="CP307" s="2"/>
      <c r="CQ307" s="2"/>
      <c r="CR307" s="2"/>
      <c r="CS307" s="2"/>
      <c r="CT307" s="2"/>
      <c r="CU307" s="2"/>
      <c r="CV307" s="2"/>
      <c r="CW307" s="2"/>
      <c r="CX307" s="2"/>
    </row>
    <row r="308" spans="3:102">
      <c r="N308" s="2" t="s">
        <v>221</v>
      </c>
      <c r="O308" s="41">
        <f t="shared" si="566"/>
        <v>5379125</v>
      </c>
      <c r="V308" s="2"/>
      <c r="AE308" s="207"/>
      <c r="AR308" s="2"/>
      <c r="AS308" s="2"/>
      <c r="AT308" s="2"/>
      <c r="AU308" s="2"/>
      <c r="AV308" s="2"/>
      <c r="AW308" s="2"/>
      <c r="AX308" s="2"/>
      <c r="AY308" s="2"/>
      <c r="AZ308" s="2"/>
      <c r="BA308" s="2"/>
      <c r="BB308" s="2"/>
      <c r="BC308" s="2"/>
      <c r="BD308" s="2"/>
      <c r="BE308" s="2"/>
      <c r="BF308" s="2"/>
      <c r="BG308" s="2"/>
      <c r="BH308" s="2"/>
      <c r="BI308" s="2"/>
      <c r="BJ308" s="2"/>
      <c r="BK308" s="2"/>
      <c r="BL308" s="2"/>
      <c r="BM308" s="2"/>
      <c r="BN308" s="2"/>
      <c r="BO308" s="2"/>
      <c r="BP308" s="2"/>
      <c r="BQ308" s="2"/>
      <c r="BR308" s="2"/>
      <c r="BS308" s="2"/>
      <c r="BT308" s="2"/>
      <c r="BU308" s="2"/>
      <c r="BV308" s="2"/>
      <c r="BW308" s="2"/>
      <c r="BX308" s="2"/>
      <c r="BY308" s="2"/>
      <c r="BZ308" s="2"/>
      <c r="CA308" s="2"/>
      <c r="CB308" s="2"/>
      <c r="CC308" s="2"/>
      <c r="CD308" s="2"/>
      <c r="CE308" s="2"/>
      <c r="CF308" s="2"/>
      <c r="CG308" s="2"/>
      <c r="CH308" s="2"/>
      <c r="CI308" s="2"/>
      <c r="CJ308" s="2"/>
      <c r="CK308" s="2"/>
      <c r="CL308" s="2"/>
      <c r="CM308" s="2"/>
      <c r="CN308" s="2"/>
      <c r="CO308" s="2"/>
      <c r="CP308" s="2"/>
      <c r="CQ308" s="2"/>
      <c r="CR308" s="2"/>
      <c r="CS308" s="2"/>
      <c r="CT308" s="2"/>
      <c r="CU308" s="2"/>
      <c r="CV308" s="2"/>
      <c r="CW308" s="2"/>
      <c r="CX308" s="2"/>
    </row>
    <row r="309" spans="3:102">
      <c r="N309" s="2" t="s">
        <v>222</v>
      </c>
      <c r="O309" s="41">
        <f t="shared" si="566"/>
        <v>5394712</v>
      </c>
      <c r="V309" s="2"/>
      <c r="AR309" s="2"/>
      <c r="AS309" s="2"/>
      <c r="AT309" s="2"/>
      <c r="AU309" s="2"/>
      <c r="AV309" s="2"/>
      <c r="AW309" s="2"/>
      <c r="AX309" s="2"/>
      <c r="AY309" s="2"/>
      <c r="AZ309" s="2"/>
      <c r="BA309" s="2"/>
      <c r="BB309" s="2"/>
      <c r="BC309" s="2"/>
      <c r="BD309" s="2"/>
      <c r="BE309" s="2"/>
      <c r="BF309" s="2"/>
      <c r="BG309" s="2"/>
      <c r="BH309" s="2"/>
      <c r="BI309" s="2"/>
      <c r="BJ309" s="2"/>
      <c r="BK309" s="2"/>
      <c r="BL309" s="2"/>
      <c r="BM309" s="2"/>
      <c r="BN309" s="2"/>
      <c r="BO309" s="2"/>
      <c r="BP309" s="2"/>
      <c r="BQ309" s="2"/>
      <c r="BR309" s="2"/>
      <c r="BS309" s="2"/>
      <c r="BT309" s="2"/>
      <c r="BU309" s="2"/>
      <c r="BV309" s="2"/>
      <c r="BW309" s="2"/>
      <c r="BX309" s="2"/>
      <c r="BY309" s="2"/>
      <c r="BZ309" s="2"/>
      <c r="CA309" s="2"/>
      <c r="CB309" s="2"/>
      <c r="CC309" s="2"/>
      <c r="CD309" s="2"/>
      <c r="CE309" s="2"/>
      <c r="CF309" s="2"/>
      <c r="CG309" s="2"/>
      <c r="CH309" s="2"/>
      <c r="CI309" s="2"/>
      <c r="CJ309" s="2"/>
      <c r="CK309" s="2"/>
      <c r="CL309" s="2"/>
      <c r="CM309" s="2"/>
      <c r="CN309" s="2"/>
      <c r="CO309" s="2"/>
      <c r="CP309" s="2"/>
      <c r="CQ309" s="2"/>
      <c r="CR309" s="2"/>
      <c r="CS309" s="2"/>
      <c r="CT309" s="2"/>
      <c r="CU309" s="2"/>
      <c r="CV309" s="2"/>
      <c r="CW309" s="2"/>
      <c r="CX309" s="2"/>
    </row>
    <row r="310" spans="3:102">
      <c r="D310" s="203" t="s">
        <v>216</v>
      </c>
      <c r="N310" s="2" t="s">
        <v>223</v>
      </c>
      <c r="O310" s="41">
        <f t="shared" si="566"/>
        <v>5398262</v>
      </c>
      <c r="V310" s="2"/>
      <c r="AR310" s="2"/>
      <c r="AS310" s="2"/>
      <c r="AT310" s="2"/>
      <c r="AU310" s="2"/>
      <c r="AV310" s="2"/>
      <c r="AW310" s="2"/>
      <c r="AX310" s="2"/>
      <c r="AY310" s="2"/>
      <c r="AZ310" s="2"/>
      <c r="BA310" s="2"/>
      <c r="BB310" s="2"/>
      <c r="BC310" s="2"/>
      <c r="BD310" s="2"/>
      <c r="BE310" s="2"/>
      <c r="BF310" s="2"/>
      <c r="BG310" s="2"/>
      <c r="BH310" s="2"/>
      <c r="BI310" s="2"/>
      <c r="BJ310" s="2"/>
      <c r="BK310" s="2"/>
      <c r="BL310" s="2"/>
      <c r="BM310" s="2"/>
      <c r="BN310" s="2"/>
      <c r="BO310" s="2"/>
      <c r="BP310" s="2"/>
      <c r="BQ310" s="2"/>
      <c r="BR310" s="2"/>
      <c r="BS310" s="2"/>
      <c r="BT310" s="2"/>
      <c r="BU310" s="2"/>
      <c r="BV310" s="2"/>
      <c r="BW310" s="2"/>
      <c r="BX310" s="2"/>
      <c r="BY310" s="2"/>
      <c r="BZ310" s="2"/>
      <c r="CA310" s="2"/>
      <c r="CB310" s="2"/>
      <c r="CC310" s="2"/>
      <c r="CD310" s="2"/>
      <c r="CE310" s="2"/>
      <c r="CF310" s="2"/>
      <c r="CG310" s="2"/>
      <c r="CH310" s="2"/>
      <c r="CI310" s="2"/>
      <c r="CJ310" s="2"/>
      <c r="CK310" s="2"/>
      <c r="CL310" s="2"/>
      <c r="CM310" s="2"/>
      <c r="CN310" s="2"/>
      <c r="CO310" s="2"/>
      <c r="CP310" s="2"/>
      <c r="CQ310" s="2"/>
      <c r="CR310" s="2"/>
      <c r="CS310" s="2"/>
      <c r="CT310" s="2"/>
      <c r="CU310" s="2"/>
      <c r="CV310" s="2"/>
      <c r="CW310" s="2"/>
      <c r="CX310" s="2"/>
    </row>
    <row r="311" spans="3:102">
      <c r="D311" s="2" t="s">
        <v>217</v>
      </c>
      <c r="F311" s="2" t="s">
        <v>218</v>
      </c>
      <c r="H311" s="2" t="s">
        <v>219</v>
      </c>
      <c r="N311" s="2" t="s">
        <v>224</v>
      </c>
      <c r="O311" s="41">
        <f t="shared" si="566"/>
        <v>5398888</v>
      </c>
      <c r="V311" s="2"/>
      <c r="AR311" s="2"/>
      <c r="AS311" s="2"/>
      <c r="AT311" s="2"/>
      <c r="AU311" s="2"/>
      <c r="AV311" s="2"/>
      <c r="AW311" s="2"/>
      <c r="AX311" s="2"/>
      <c r="AY311" s="2"/>
      <c r="AZ311" s="2"/>
      <c r="BA311" s="2"/>
      <c r="BB311" s="2"/>
      <c r="BC311" s="2"/>
      <c r="BD311" s="2"/>
      <c r="BE311" s="2"/>
      <c r="BF311" s="2"/>
      <c r="BG311" s="2"/>
      <c r="BH311" s="2"/>
      <c r="BI311" s="2"/>
      <c r="BJ311" s="2"/>
      <c r="BK311" s="2"/>
      <c r="BL311" s="2"/>
      <c r="BM311" s="2"/>
      <c r="BN311" s="2"/>
      <c r="BO311" s="2"/>
      <c r="BP311" s="2"/>
      <c r="BQ311" s="2"/>
      <c r="BR311" s="2"/>
      <c r="BS311" s="2"/>
      <c r="BT311" s="2"/>
      <c r="BU311" s="2"/>
      <c r="BV311" s="2"/>
      <c r="BW311" s="2"/>
      <c r="BX311" s="2"/>
      <c r="BY311" s="2"/>
      <c r="BZ311" s="2"/>
      <c r="CA311" s="2"/>
      <c r="CB311" s="2"/>
      <c r="CC311" s="2"/>
      <c r="CD311" s="2"/>
      <c r="CE311" s="2"/>
      <c r="CF311" s="2"/>
      <c r="CG311" s="2"/>
      <c r="CH311" s="2"/>
      <c r="CI311" s="2"/>
      <c r="CJ311" s="2"/>
      <c r="CK311" s="2"/>
      <c r="CL311" s="2"/>
      <c r="CM311" s="2"/>
      <c r="CN311" s="2"/>
      <c r="CO311" s="2"/>
      <c r="CP311" s="2"/>
      <c r="CQ311" s="2"/>
      <c r="CR311" s="2"/>
      <c r="CS311" s="2"/>
      <c r="CT311" s="2"/>
      <c r="CU311" s="2"/>
      <c r="CV311" s="2"/>
      <c r="CW311" s="2"/>
      <c r="CX311" s="2"/>
    </row>
    <row r="312" spans="3:102">
      <c r="D312">
        <f>58480-58352</f>
        <v>128</v>
      </c>
      <c r="F312">
        <v>1</v>
      </c>
      <c r="H312">
        <v>165</v>
      </c>
      <c r="N312" s="2" t="s">
        <v>225</v>
      </c>
      <c r="O312" s="41">
        <f t="shared" si="566"/>
        <v>5360097</v>
      </c>
      <c r="V312" s="2"/>
      <c r="AR312" s="2"/>
      <c r="AS312" s="2"/>
      <c r="AT312" s="2"/>
      <c r="AU312" s="2"/>
      <c r="AV312" s="2"/>
      <c r="AW312" s="2"/>
      <c r="AX312" s="2"/>
      <c r="AY312" s="2"/>
      <c r="AZ312" s="2"/>
      <c r="BA312" s="2"/>
      <c r="BB312" s="2"/>
      <c r="BC312" s="2"/>
      <c r="BD312" s="2"/>
      <c r="BE312" s="2"/>
      <c r="BF312" s="2"/>
      <c r="BG312" s="2"/>
      <c r="BH312" s="2"/>
      <c r="BI312" s="2"/>
      <c r="BJ312" s="2"/>
      <c r="BK312" s="2"/>
      <c r="BL312" s="2"/>
      <c r="BM312" s="2"/>
      <c r="BN312" s="2"/>
      <c r="BO312" s="2"/>
      <c r="BP312" s="2"/>
      <c r="BQ312" s="2"/>
      <c r="BR312" s="2"/>
      <c r="BS312" s="2"/>
      <c r="BT312" s="2"/>
      <c r="BU312" s="2"/>
      <c r="BV312" s="2"/>
      <c r="BW312" s="2"/>
      <c r="BX312" s="2"/>
      <c r="BY312" s="2"/>
      <c r="BZ312" s="2"/>
      <c r="CA312" s="2"/>
      <c r="CB312" s="2"/>
      <c r="CC312" s="2"/>
      <c r="CD312" s="2"/>
      <c r="CE312" s="2"/>
      <c r="CF312" s="2"/>
      <c r="CG312" s="2"/>
      <c r="CH312" s="2"/>
      <c r="CI312" s="2"/>
      <c r="CJ312" s="2"/>
      <c r="CK312" s="2"/>
      <c r="CL312" s="2"/>
      <c r="CM312" s="2"/>
      <c r="CN312" s="2"/>
      <c r="CO312" s="2"/>
      <c r="CP312" s="2"/>
      <c r="CQ312" s="2"/>
      <c r="CR312" s="2"/>
      <c r="CS312" s="2"/>
      <c r="CT312" s="2"/>
      <c r="CU312" s="2"/>
      <c r="CV312" s="2"/>
      <c r="CW312" s="2"/>
      <c r="CX312" s="2"/>
    </row>
    <row r="313" spans="3:102">
      <c r="N313" s="2" t="s">
        <v>226</v>
      </c>
      <c r="O313" s="41">
        <f t="shared" si="566"/>
        <v>5316858</v>
      </c>
      <c r="V313" s="2"/>
      <c r="AR313" s="2"/>
      <c r="AS313" s="2"/>
      <c r="AT313" s="2"/>
      <c r="AU313" s="2"/>
      <c r="AV313" s="2"/>
      <c r="AW313" s="2"/>
      <c r="AX313" s="2"/>
      <c r="AY313" s="2"/>
      <c r="AZ313" s="2"/>
      <c r="BA313" s="2"/>
      <c r="BB313" s="2"/>
      <c r="BC313" s="2"/>
      <c r="BD313" s="2"/>
      <c r="BE313" s="2"/>
      <c r="BF313" s="2"/>
      <c r="BG313" s="2"/>
      <c r="BH313" s="2"/>
      <c r="BI313" s="2"/>
      <c r="BJ313" s="2"/>
      <c r="BK313" s="2"/>
      <c r="BL313" s="2"/>
      <c r="BM313" s="2"/>
      <c r="BN313" s="2"/>
      <c r="BO313" s="2"/>
      <c r="BP313" s="2"/>
      <c r="BQ313" s="2"/>
      <c r="BR313" s="2"/>
      <c r="BS313" s="2"/>
      <c r="BT313" s="2"/>
      <c r="BU313" s="2"/>
      <c r="BV313" s="2"/>
      <c r="BW313" s="2"/>
      <c r="BX313" s="2"/>
      <c r="BY313" s="2"/>
      <c r="BZ313" s="2"/>
      <c r="CA313" s="2"/>
      <c r="CB313" s="2"/>
      <c r="CC313" s="2"/>
      <c r="CD313" s="2"/>
      <c r="CE313" s="2"/>
      <c r="CF313" s="2"/>
      <c r="CG313" s="2"/>
      <c r="CH313" s="2"/>
      <c r="CI313" s="2"/>
      <c r="CJ313" s="2"/>
      <c r="CK313" s="2"/>
      <c r="CL313" s="2"/>
      <c r="CM313" s="2"/>
      <c r="CN313" s="2"/>
      <c r="CO313" s="2"/>
      <c r="CP313" s="2"/>
      <c r="CQ313" s="2"/>
      <c r="CR313" s="2"/>
      <c r="CS313" s="2"/>
      <c r="CT313" s="2"/>
      <c r="CU313" s="2"/>
      <c r="CV313" s="2"/>
      <c r="CW313" s="2"/>
      <c r="CX313" s="2"/>
    </row>
    <row r="314" spans="3:102">
      <c r="N314" s="2" t="s">
        <v>227</v>
      </c>
      <c r="O314" s="41">
        <f t="shared" ref="O314:O319" si="571">SUM(O273:O284)</f>
        <v>5292352</v>
      </c>
      <c r="V314" s="2"/>
      <c r="AR314" s="2"/>
      <c r="AS314" s="2"/>
      <c r="AT314" s="2"/>
      <c r="AU314" s="2"/>
      <c r="AV314" s="2"/>
      <c r="AW314" s="2"/>
      <c r="AX314" s="2"/>
      <c r="AY314" s="2"/>
      <c r="AZ314" s="2"/>
      <c r="BA314" s="2"/>
      <c r="BB314" s="2"/>
      <c r="BC314" s="2"/>
      <c r="BD314" s="2"/>
      <c r="BE314" s="2"/>
      <c r="BF314" s="2"/>
      <c r="BG314" s="2"/>
      <c r="BH314" s="2"/>
      <c r="BI314" s="2"/>
      <c r="BJ314" s="2"/>
      <c r="BK314" s="2"/>
      <c r="BL314" s="2"/>
      <c r="BM314" s="2"/>
      <c r="BN314" s="2"/>
      <c r="BO314" s="2"/>
      <c r="BP314" s="2"/>
      <c r="BQ314" s="2"/>
      <c r="BR314" s="2"/>
      <c r="BS314" s="2"/>
      <c r="BT314" s="2"/>
      <c r="BU314" s="2"/>
      <c r="BV314" s="2"/>
      <c r="BW314" s="2"/>
      <c r="BX314" s="2"/>
      <c r="BY314" s="2"/>
      <c r="BZ314" s="2"/>
      <c r="CA314" s="2"/>
      <c r="CB314" s="2"/>
      <c r="CC314" s="2"/>
      <c r="CD314" s="2"/>
      <c r="CE314" s="2"/>
      <c r="CF314" s="2"/>
      <c r="CG314" s="2"/>
      <c r="CH314" s="2"/>
      <c r="CI314" s="2"/>
      <c r="CJ314" s="2"/>
      <c r="CK314" s="2"/>
      <c r="CL314" s="2"/>
      <c r="CM314" s="2"/>
      <c r="CN314" s="2"/>
      <c r="CO314" s="2"/>
      <c r="CP314" s="2"/>
      <c r="CQ314" s="2"/>
      <c r="CR314" s="2"/>
      <c r="CS314" s="2"/>
      <c r="CT314" s="2"/>
      <c r="CU314" s="2"/>
      <c r="CV314" s="2"/>
      <c r="CW314" s="2"/>
      <c r="CX314" s="2"/>
    </row>
    <row r="315" spans="3:102">
      <c r="N315" s="2" t="s">
        <v>228</v>
      </c>
      <c r="O315" s="41">
        <f t="shared" si="571"/>
        <v>5262567</v>
      </c>
      <c r="V315" s="2"/>
      <c r="AR315" s="2"/>
      <c r="AS315" s="2"/>
      <c r="AT315" s="2"/>
      <c r="AU315" s="2"/>
      <c r="AV315" s="2"/>
      <c r="AW315" s="2"/>
      <c r="AX315" s="2"/>
      <c r="AY315" s="2"/>
      <c r="AZ315" s="2"/>
      <c r="BA315" s="2"/>
      <c r="BB315" s="2"/>
      <c r="BC315" s="2"/>
      <c r="BD315" s="2"/>
      <c r="BE315" s="2"/>
      <c r="BF315" s="2"/>
      <c r="BG315" s="2"/>
      <c r="BH315" s="2"/>
      <c r="BI315" s="2"/>
      <c r="BJ315" s="2"/>
      <c r="BK315" s="2"/>
      <c r="BL315" s="2"/>
      <c r="BM315" s="2"/>
      <c r="BN315" s="2"/>
      <c r="BO315" s="2"/>
      <c r="BP315" s="2"/>
      <c r="BQ315" s="2"/>
      <c r="BR315" s="2"/>
      <c r="BS315" s="2"/>
      <c r="BT315" s="2"/>
      <c r="BU315" s="2"/>
      <c r="BV315" s="2"/>
      <c r="BW315" s="2"/>
      <c r="BX315" s="2"/>
      <c r="BY315" s="2"/>
      <c r="BZ315" s="2"/>
      <c r="CA315" s="2"/>
      <c r="CB315" s="2"/>
      <c r="CC315" s="2"/>
      <c r="CD315" s="2"/>
      <c r="CE315" s="2"/>
      <c r="CF315" s="2"/>
      <c r="CG315" s="2"/>
      <c r="CH315" s="2"/>
      <c r="CI315" s="2"/>
      <c r="CJ315" s="2"/>
      <c r="CK315" s="2"/>
      <c r="CL315" s="2"/>
      <c r="CM315" s="2"/>
      <c r="CN315" s="2"/>
      <c r="CO315" s="2"/>
      <c r="CP315" s="2"/>
      <c r="CQ315" s="2"/>
      <c r="CR315" s="2"/>
      <c r="CS315" s="2"/>
      <c r="CT315" s="2"/>
      <c r="CU315" s="2"/>
      <c r="CV315" s="2"/>
      <c r="CW315" s="2"/>
      <c r="CX315" s="2"/>
    </row>
    <row r="316" spans="3:102">
      <c r="N316" s="236" t="s">
        <v>229</v>
      </c>
      <c r="O316" s="41">
        <f t="shared" si="571"/>
        <v>5248240</v>
      </c>
      <c r="V316" s="2"/>
      <c r="AR316" s="2"/>
      <c r="AS316" s="2"/>
      <c r="AT316" s="2"/>
      <c r="AU316" s="2"/>
      <c r="AV316" s="2"/>
      <c r="AW316" s="2"/>
      <c r="AX316" s="2"/>
      <c r="AY316" s="2"/>
      <c r="AZ316" s="2"/>
      <c r="BA316" s="2"/>
      <c r="BB316" s="2"/>
      <c r="BC316" s="2"/>
      <c r="BD316" s="2"/>
      <c r="BE316" s="2"/>
      <c r="BF316" s="2"/>
      <c r="BG316" s="2"/>
      <c r="BH316" s="2"/>
      <c r="BI316" s="2"/>
      <c r="BJ316" s="2"/>
      <c r="BK316" s="2"/>
      <c r="BL316" s="2"/>
      <c r="BM316" s="2"/>
      <c r="BN316" s="2"/>
      <c r="BO316" s="2"/>
      <c r="BP316" s="2"/>
      <c r="BQ316" s="2"/>
      <c r="BR316" s="2"/>
      <c r="BS316" s="2"/>
      <c r="BT316" s="2"/>
      <c r="BU316" s="2"/>
      <c r="BV316" s="2"/>
      <c r="BW316" s="2"/>
      <c r="BX316" s="2"/>
      <c r="BY316" s="2"/>
      <c r="BZ316" s="2"/>
      <c r="CA316" s="2"/>
      <c r="CB316" s="2"/>
      <c r="CC316" s="2"/>
      <c r="CD316" s="2"/>
      <c r="CE316" s="2"/>
      <c r="CF316" s="2"/>
      <c r="CG316" s="2"/>
      <c r="CH316" s="2"/>
      <c r="CI316" s="2"/>
      <c r="CJ316" s="2"/>
      <c r="CK316" s="2"/>
      <c r="CL316" s="2"/>
      <c r="CM316" s="2"/>
      <c r="CN316" s="2"/>
      <c r="CO316" s="2"/>
      <c r="CP316" s="2"/>
      <c r="CQ316" s="2"/>
      <c r="CR316" s="2"/>
      <c r="CS316" s="2"/>
      <c r="CT316" s="2"/>
      <c r="CU316" s="2"/>
      <c r="CV316" s="2"/>
      <c r="CW316" s="2"/>
      <c r="CX316" s="2"/>
    </row>
    <row r="317" spans="3:102">
      <c r="N317" s="236" t="s">
        <v>230</v>
      </c>
      <c r="O317" s="41">
        <f t="shared" si="571"/>
        <v>5231589</v>
      </c>
      <c r="V317" s="2"/>
      <c r="AR317" s="2"/>
      <c r="AS317" s="2"/>
      <c r="AT317" s="2"/>
      <c r="AU317" s="2"/>
      <c r="AV317" s="2"/>
      <c r="AW317" s="2"/>
      <c r="AX317" s="2"/>
      <c r="AY317" s="2"/>
      <c r="AZ317" s="2"/>
      <c r="BA317" s="2"/>
      <c r="BB317" s="2"/>
      <c r="BC317" s="2"/>
      <c r="BD317" s="2"/>
      <c r="BE317" s="2"/>
      <c r="BF317" s="2"/>
      <c r="BG317" s="2"/>
      <c r="BH317" s="2"/>
      <c r="BI317" s="2"/>
      <c r="BJ317" s="2"/>
      <c r="BK317" s="2"/>
      <c r="BL317" s="2"/>
      <c r="BM317" s="2"/>
      <c r="BN317" s="2"/>
      <c r="BO317" s="2"/>
      <c r="BP317" s="2"/>
      <c r="BQ317" s="2"/>
      <c r="BR317" s="2"/>
      <c r="BS317" s="2"/>
      <c r="BT317" s="2"/>
      <c r="BU317" s="2"/>
      <c r="BV317" s="2"/>
      <c r="BW317" s="2"/>
      <c r="BX317" s="2"/>
      <c r="BY317" s="2"/>
      <c r="BZ317" s="2"/>
      <c r="CA317" s="2"/>
      <c r="CB317" s="2"/>
      <c r="CC317" s="2"/>
      <c r="CD317" s="2"/>
      <c r="CE317" s="2"/>
      <c r="CF317" s="2"/>
      <c r="CG317" s="2"/>
      <c r="CH317" s="2"/>
      <c r="CI317" s="2"/>
      <c r="CJ317" s="2"/>
      <c r="CK317" s="2"/>
      <c r="CL317" s="2"/>
      <c r="CM317" s="2"/>
      <c r="CN317" s="2"/>
      <c r="CO317" s="2"/>
      <c r="CP317" s="2"/>
      <c r="CQ317" s="2"/>
      <c r="CR317" s="2"/>
      <c r="CS317" s="2"/>
      <c r="CT317" s="2"/>
      <c r="CU317" s="2"/>
      <c r="CV317" s="2"/>
      <c r="CW317" s="2"/>
      <c r="CX317" s="2"/>
    </row>
    <row r="318" spans="3:102">
      <c r="N318" s="236" t="s">
        <v>231</v>
      </c>
      <c r="O318" s="41">
        <f t="shared" si="571"/>
        <v>5231333</v>
      </c>
      <c r="V318" s="2"/>
      <c r="AR318" s="2"/>
      <c r="AS318" s="2"/>
      <c r="AT318" s="2"/>
      <c r="AU318" s="2"/>
      <c r="AV318" s="2"/>
      <c r="AW318" s="2"/>
      <c r="AX318" s="2"/>
      <c r="AY318" s="2"/>
      <c r="AZ318" s="2"/>
      <c r="BA318" s="2"/>
      <c r="BB318" s="2"/>
      <c r="BC318" s="2"/>
      <c r="BD318" s="2"/>
      <c r="BE318" s="2"/>
      <c r="BF318" s="2"/>
      <c r="BG318" s="2"/>
      <c r="BH318" s="2"/>
      <c r="BI318" s="2"/>
      <c r="BJ318" s="2"/>
      <c r="BK318" s="2"/>
      <c r="BL318" s="2"/>
      <c r="BM318" s="2"/>
      <c r="BN318" s="2"/>
      <c r="BO318" s="2"/>
      <c r="BP318" s="2"/>
      <c r="BQ318" s="2"/>
      <c r="BR318" s="2"/>
      <c r="BS318" s="2"/>
      <c r="BT318" s="2"/>
      <c r="BU318" s="2"/>
      <c r="BV318" s="2"/>
      <c r="BW318" s="2"/>
      <c r="BX318" s="2"/>
      <c r="BY318" s="2"/>
      <c r="BZ318" s="2"/>
      <c r="CA318" s="2"/>
      <c r="CB318" s="2"/>
      <c r="CC318" s="2"/>
      <c r="CD318" s="2"/>
      <c r="CE318" s="2"/>
      <c r="CF318" s="2"/>
      <c r="CG318" s="2"/>
      <c r="CH318" s="2"/>
      <c r="CI318" s="2"/>
      <c r="CJ318" s="2"/>
      <c r="CK318" s="2"/>
      <c r="CL318" s="2"/>
      <c r="CM318" s="2"/>
      <c r="CN318" s="2"/>
      <c r="CO318" s="2"/>
      <c r="CP318" s="2"/>
      <c r="CQ318" s="2"/>
      <c r="CR318" s="2"/>
      <c r="CS318" s="2"/>
      <c r="CT318" s="2"/>
      <c r="CU318" s="2"/>
      <c r="CV318" s="2"/>
      <c r="CW318" s="2"/>
      <c r="CX318" s="2"/>
    </row>
    <row r="319" spans="3:102">
      <c r="N319" s="236" t="s">
        <v>233</v>
      </c>
      <c r="O319" s="41">
        <f t="shared" si="571"/>
        <v>5236091</v>
      </c>
      <c r="V319" s="2"/>
      <c r="AR319" s="2"/>
      <c r="AS319" s="2"/>
      <c r="AT319" s="2"/>
      <c r="AU319" s="2"/>
      <c r="AV319" s="2"/>
      <c r="AW319" s="2"/>
      <c r="AX319" s="2"/>
      <c r="AY319" s="2"/>
      <c r="AZ319" s="2"/>
      <c r="BA319" s="2"/>
      <c r="BB319" s="2"/>
      <c r="BC319" s="2"/>
      <c r="BD319" s="2"/>
      <c r="BE319" s="2"/>
      <c r="BF319" s="2"/>
      <c r="BG319" s="2"/>
      <c r="BH319" s="2"/>
      <c r="BI319" s="2"/>
      <c r="BJ319" s="2"/>
      <c r="BK319" s="2"/>
      <c r="BL319" s="2"/>
      <c r="BM319" s="2"/>
      <c r="BN319" s="2"/>
      <c r="BO319" s="2"/>
      <c r="BP319" s="2"/>
      <c r="BQ319" s="2"/>
      <c r="BR319" s="2"/>
      <c r="BS319" s="2"/>
      <c r="BT319" s="2"/>
      <c r="BU319" s="2"/>
      <c r="BV319" s="2"/>
      <c r="BW319" s="2"/>
      <c r="BX319" s="2"/>
      <c r="BY319" s="2"/>
      <c r="BZ319" s="2"/>
      <c r="CA319" s="2"/>
      <c r="CB319" s="2"/>
      <c r="CC319" s="2"/>
      <c r="CD319" s="2"/>
      <c r="CE319" s="2"/>
      <c r="CF319" s="2"/>
      <c r="CG319" s="2"/>
      <c r="CH319" s="2"/>
      <c r="CI319" s="2"/>
      <c r="CJ319" s="2"/>
      <c r="CK319" s="2"/>
      <c r="CL319" s="2"/>
      <c r="CM319" s="2"/>
      <c r="CN319" s="2"/>
      <c r="CO319" s="2"/>
      <c r="CP319" s="2"/>
      <c r="CQ319" s="2"/>
      <c r="CR319" s="2"/>
      <c r="CS319" s="2"/>
      <c r="CT319" s="2"/>
      <c r="CU319" s="2"/>
      <c r="CV319" s="2"/>
      <c r="CW319" s="2"/>
      <c r="CX319" s="2"/>
    </row>
    <row r="320" spans="3:102">
      <c r="V320" s="2"/>
      <c r="AR320" s="2"/>
      <c r="AS320" s="2"/>
      <c r="AT320" s="2"/>
      <c r="AU320" s="2"/>
      <c r="AV320" s="2"/>
      <c r="AW320" s="2"/>
      <c r="AX320" s="2"/>
      <c r="AY320" s="2"/>
      <c r="AZ320" s="2"/>
      <c r="BA320" s="2"/>
      <c r="BB320" s="2"/>
      <c r="BC320" s="2"/>
      <c r="BD320" s="2"/>
      <c r="BE320" s="2"/>
      <c r="BF320" s="2"/>
      <c r="BG320" s="2"/>
      <c r="BH320" s="2"/>
      <c r="BI320" s="2"/>
      <c r="BJ320" s="2"/>
      <c r="BK320" s="2"/>
      <c r="BL320" s="2"/>
      <c r="BM320" s="2"/>
      <c r="BN320" s="2"/>
      <c r="BO320" s="2"/>
      <c r="BP320" s="2"/>
      <c r="BQ320" s="2"/>
      <c r="BR320" s="2"/>
      <c r="BS320" s="2"/>
      <c r="BT320" s="2"/>
      <c r="BU320" s="2"/>
      <c r="BV320" s="2"/>
      <c r="BW320" s="2"/>
      <c r="BX320" s="2"/>
      <c r="BY320" s="2"/>
      <c r="BZ320" s="2"/>
      <c r="CA320" s="2"/>
      <c r="CB320" s="2"/>
      <c r="CC320" s="2"/>
      <c r="CD320" s="2"/>
      <c r="CE320" s="2"/>
      <c r="CF320" s="2"/>
      <c r="CG320" s="2"/>
      <c r="CH320" s="2"/>
      <c r="CI320" s="2"/>
      <c r="CJ320" s="2"/>
      <c r="CK320" s="2"/>
      <c r="CL320" s="2"/>
      <c r="CM320" s="2"/>
      <c r="CN320" s="2"/>
      <c r="CO320" s="2"/>
      <c r="CP320" s="2"/>
      <c r="CQ320" s="2"/>
      <c r="CR320" s="2"/>
      <c r="CS320" s="2"/>
      <c r="CT320" s="2"/>
      <c r="CU320" s="2"/>
      <c r="CV320" s="2"/>
      <c r="CW320" s="2"/>
      <c r="CX320" s="2"/>
    </row>
    <row r="321" spans="22:102">
      <c r="V321" s="2"/>
      <c r="AR321" s="2"/>
      <c r="AS321" s="2"/>
      <c r="AT321" s="2"/>
      <c r="AU321" s="2"/>
      <c r="AV321" s="2"/>
      <c r="AW321" s="2"/>
      <c r="AX321" s="2"/>
      <c r="AY321" s="2"/>
      <c r="AZ321" s="2"/>
      <c r="BA321" s="2"/>
      <c r="BB321" s="2"/>
      <c r="BC321" s="2"/>
      <c r="BD321" s="2"/>
      <c r="BE321" s="2"/>
      <c r="BF321" s="2"/>
      <c r="BG321" s="2"/>
      <c r="BH321" s="2"/>
      <c r="BI321" s="2"/>
      <c r="BJ321" s="2"/>
      <c r="BK321" s="2"/>
      <c r="BL321" s="2"/>
      <c r="BM321" s="2"/>
      <c r="BN321" s="2"/>
      <c r="BO321" s="2"/>
      <c r="BP321" s="2"/>
      <c r="BQ321" s="2"/>
      <c r="BR321" s="2"/>
      <c r="BS321" s="2"/>
      <c r="BT321" s="2"/>
      <c r="BU321" s="2"/>
      <c r="BV321" s="2"/>
      <c r="BW321" s="2"/>
      <c r="BX321" s="2"/>
      <c r="BY321" s="2"/>
      <c r="BZ321" s="2"/>
      <c r="CA321" s="2"/>
      <c r="CB321" s="2"/>
      <c r="CC321" s="2"/>
      <c r="CD321" s="2"/>
      <c r="CE321" s="2"/>
      <c r="CF321" s="2"/>
      <c r="CG321" s="2"/>
      <c r="CH321" s="2"/>
      <c r="CI321" s="2"/>
      <c r="CJ321" s="2"/>
      <c r="CK321" s="2"/>
      <c r="CL321" s="2"/>
      <c r="CM321" s="2"/>
      <c r="CN321" s="2"/>
      <c r="CO321" s="2"/>
      <c r="CP321" s="2"/>
      <c r="CQ321" s="2"/>
      <c r="CR321" s="2"/>
      <c r="CS321" s="2"/>
      <c r="CT321" s="2"/>
      <c r="CU321" s="2"/>
      <c r="CV321" s="2"/>
      <c r="CW321" s="2"/>
      <c r="CX321" s="2"/>
    </row>
    <row r="322" spans="22:102">
      <c r="V322" s="2"/>
      <c r="AR322" s="2"/>
      <c r="AS322" s="2"/>
      <c r="AT322" s="2"/>
      <c r="AU322" s="2"/>
      <c r="AV322" s="2"/>
      <c r="AW322" s="2"/>
      <c r="AX322" s="2"/>
      <c r="AY322" s="2"/>
      <c r="AZ322" s="2"/>
      <c r="BA322" s="2"/>
      <c r="BB322" s="2"/>
      <c r="BC322" s="2"/>
      <c r="BD322" s="2"/>
      <c r="BE322" s="2"/>
      <c r="BF322" s="2"/>
      <c r="BG322" s="2"/>
      <c r="BH322" s="2"/>
      <c r="BI322" s="2"/>
      <c r="BJ322" s="2"/>
      <c r="BK322" s="2"/>
      <c r="BL322" s="2"/>
      <c r="BM322" s="2"/>
      <c r="BN322" s="2"/>
      <c r="BO322" s="2"/>
      <c r="BP322" s="2"/>
      <c r="BQ322" s="2"/>
      <c r="BR322" s="2"/>
      <c r="BS322" s="2"/>
      <c r="BT322" s="2"/>
      <c r="BU322" s="2"/>
      <c r="BV322" s="2"/>
      <c r="BW322" s="2"/>
      <c r="BX322" s="2"/>
      <c r="BY322" s="2"/>
      <c r="BZ322" s="2"/>
      <c r="CA322" s="2"/>
      <c r="CB322" s="2"/>
      <c r="CC322" s="2"/>
      <c r="CD322" s="2"/>
      <c r="CE322" s="2"/>
      <c r="CF322" s="2"/>
      <c r="CG322" s="2"/>
      <c r="CH322" s="2"/>
      <c r="CI322" s="2"/>
      <c r="CJ322" s="2"/>
      <c r="CK322" s="2"/>
      <c r="CL322" s="2"/>
      <c r="CM322" s="2"/>
      <c r="CN322" s="2"/>
      <c r="CO322" s="2"/>
      <c r="CP322" s="2"/>
      <c r="CQ322" s="2"/>
      <c r="CR322" s="2"/>
      <c r="CS322" s="2"/>
      <c r="CT322" s="2"/>
      <c r="CU322" s="2"/>
      <c r="CV322" s="2"/>
      <c r="CW322" s="2"/>
      <c r="CX322" s="2"/>
    </row>
    <row r="323" spans="22:102">
      <c r="V323" s="2"/>
      <c r="AR323" s="2"/>
      <c r="AS323" s="2"/>
      <c r="AT323" s="2"/>
      <c r="AU323" s="2"/>
      <c r="AV323" s="2"/>
      <c r="AW323" s="2"/>
      <c r="AX323" s="2"/>
      <c r="AY323" s="2"/>
      <c r="AZ323" s="2"/>
      <c r="BA323" s="2"/>
      <c r="BB323" s="2"/>
      <c r="BC323" s="2"/>
      <c r="BD323" s="2"/>
      <c r="BE323" s="2"/>
      <c r="BF323" s="2"/>
      <c r="BG323" s="2"/>
      <c r="BH323" s="2"/>
      <c r="BI323" s="2"/>
      <c r="BJ323" s="2"/>
      <c r="BK323" s="2"/>
      <c r="BL323" s="2"/>
      <c r="BM323" s="2"/>
      <c r="BN323" s="2"/>
      <c r="BO323" s="2"/>
      <c r="BP323" s="2"/>
      <c r="BQ323" s="2"/>
      <c r="BR323" s="2"/>
      <c r="BS323" s="2"/>
      <c r="BT323" s="2"/>
      <c r="BU323" s="2"/>
      <c r="BV323" s="2"/>
      <c r="BW323" s="2"/>
      <c r="BX323" s="2"/>
      <c r="BY323" s="2"/>
      <c r="BZ323" s="2"/>
      <c r="CA323" s="2"/>
      <c r="CB323" s="2"/>
      <c r="CC323" s="2"/>
      <c r="CD323" s="2"/>
      <c r="CE323" s="2"/>
      <c r="CF323" s="2"/>
      <c r="CG323" s="2"/>
      <c r="CH323" s="2"/>
      <c r="CI323" s="2"/>
      <c r="CJ323" s="2"/>
      <c r="CK323" s="2"/>
      <c r="CL323" s="2"/>
      <c r="CM323" s="2"/>
      <c r="CN323" s="2"/>
      <c r="CO323" s="2"/>
      <c r="CP323" s="2"/>
      <c r="CQ323" s="2"/>
      <c r="CR323" s="2"/>
      <c r="CS323" s="2"/>
      <c r="CT323" s="2"/>
      <c r="CU323" s="2"/>
      <c r="CV323" s="2"/>
      <c r="CW323" s="2"/>
      <c r="CX323" s="2"/>
    </row>
    <row r="324" spans="22:102">
      <c r="V324" s="2"/>
      <c r="AR324" s="2"/>
      <c r="AS324" s="2"/>
      <c r="AT324" s="2"/>
      <c r="AU324" s="2"/>
      <c r="AV324" s="2"/>
      <c r="AW324" s="2"/>
      <c r="AX324" s="2"/>
      <c r="AY324" s="2"/>
      <c r="AZ324" s="2"/>
      <c r="BA324" s="2"/>
      <c r="BB324" s="2"/>
      <c r="BC324" s="2"/>
      <c r="BD324" s="2"/>
      <c r="BE324" s="2"/>
      <c r="BF324" s="2"/>
      <c r="BG324" s="2"/>
      <c r="BH324" s="2"/>
      <c r="BI324" s="2"/>
      <c r="BJ324" s="2"/>
      <c r="BK324" s="2"/>
      <c r="BL324" s="2"/>
      <c r="BM324" s="2"/>
      <c r="BN324" s="2"/>
      <c r="BO324" s="2"/>
      <c r="BP324" s="2"/>
      <c r="BQ324" s="2"/>
      <c r="BR324" s="2"/>
      <c r="BS324" s="2"/>
      <c r="BT324" s="2"/>
      <c r="BU324" s="2"/>
      <c r="BV324" s="2"/>
      <c r="BW324" s="2"/>
      <c r="BX324" s="2"/>
      <c r="BY324" s="2"/>
      <c r="BZ324" s="2"/>
      <c r="CA324" s="2"/>
      <c r="CB324" s="2"/>
      <c r="CC324" s="2"/>
      <c r="CD324" s="2"/>
      <c r="CE324" s="2"/>
      <c r="CF324" s="2"/>
      <c r="CG324" s="2"/>
      <c r="CH324" s="2"/>
      <c r="CI324" s="2"/>
      <c r="CJ324" s="2"/>
      <c r="CK324" s="2"/>
      <c r="CL324" s="2"/>
      <c r="CM324" s="2"/>
      <c r="CN324" s="2"/>
      <c r="CO324" s="2"/>
      <c r="CP324" s="2"/>
      <c r="CQ324" s="2"/>
      <c r="CR324" s="2"/>
      <c r="CS324" s="2"/>
      <c r="CT324" s="2"/>
      <c r="CU324" s="2"/>
      <c r="CV324" s="2"/>
      <c r="CW324" s="2"/>
      <c r="CX324" s="2"/>
    </row>
    <row r="325" spans="22:102">
      <c r="V325" s="2"/>
      <c r="AR325" s="2"/>
      <c r="AS325" s="2"/>
      <c r="AT325" s="2"/>
      <c r="AU325" s="2"/>
      <c r="AV325" s="2"/>
      <c r="AW325" s="2"/>
      <c r="AX325" s="2"/>
      <c r="AY325" s="2"/>
      <c r="AZ325" s="2"/>
      <c r="BA325" s="2"/>
      <c r="BB325" s="2"/>
      <c r="BC325" s="2"/>
      <c r="BD325" s="2"/>
      <c r="BE325" s="2"/>
      <c r="BF325" s="2"/>
      <c r="BG325" s="2"/>
      <c r="BH325" s="2"/>
      <c r="BI325" s="2"/>
      <c r="BJ325" s="2"/>
      <c r="BK325" s="2"/>
      <c r="BL325" s="2"/>
      <c r="BM325" s="2"/>
      <c r="BN325" s="2"/>
      <c r="BO325" s="2"/>
      <c r="BP325" s="2"/>
      <c r="BQ325" s="2"/>
      <c r="BR325" s="2"/>
      <c r="BS325" s="2"/>
      <c r="BT325" s="2"/>
      <c r="BU325" s="2"/>
      <c r="BV325" s="2"/>
      <c r="BW325" s="2"/>
      <c r="BX325" s="2"/>
      <c r="BY325" s="2"/>
      <c r="BZ325" s="2"/>
      <c r="CA325" s="2"/>
      <c r="CB325" s="2"/>
      <c r="CC325" s="2"/>
      <c r="CD325" s="2"/>
      <c r="CE325" s="2"/>
      <c r="CF325" s="2"/>
      <c r="CG325" s="2"/>
      <c r="CH325" s="2"/>
      <c r="CI325" s="2"/>
      <c r="CJ325" s="2"/>
      <c r="CK325" s="2"/>
      <c r="CL325" s="2"/>
      <c r="CM325" s="2"/>
      <c r="CN325" s="2"/>
      <c r="CO325" s="2"/>
      <c r="CP325" s="2"/>
      <c r="CQ325" s="2"/>
      <c r="CR325" s="2"/>
      <c r="CS325" s="2"/>
      <c r="CT325" s="2"/>
      <c r="CU325" s="2"/>
      <c r="CV325" s="2"/>
      <c r="CW325" s="2"/>
      <c r="CX325" s="2"/>
    </row>
    <row r="326" spans="22:102">
      <c r="V326" s="2"/>
      <c r="AR326" s="2"/>
      <c r="AS326" s="2"/>
      <c r="AT326" s="2"/>
      <c r="AU326" s="2"/>
      <c r="AV326" s="2"/>
      <c r="AW326" s="2"/>
      <c r="AX326" s="2"/>
      <c r="AY326" s="2"/>
      <c r="AZ326" s="2"/>
      <c r="BA326" s="2"/>
      <c r="BB326" s="2"/>
      <c r="BC326" s="2"/>
      <c r="BD326" s="2"/>
      <c r="BE326" s="2"/>
      <c r="BF326" s="2"/>
      <c r="BG326" s="2"/>
      <c r="BH326" s="2"/>
      <c r="BI326" s="2"/>
      <c r="BJ326" s="2"/>
      <c r="BK326" s="2"/>
      <c r="BL326" s="2"/>
      <c r="BM326" s="2"/>
      <c r="BN326" s="2"/>
      <c r="BO326" s="2"/>
      <c r="BP326" s="2"/>
      <c r="BQ326" s="2"/>
      <c r="BR326" s="2"/>
      <c r="BS326" s="2"/>
      <c r="BT326" s="2"/>
      <c r="BU326" s="2"/>
      <c r="BV326" s="2"/>
      <c r="BW326" s="2"/>
      <c r="BX326" s="2"/>
      <c r="BY326" s="2"/>
      <c r="BZ326" s="2"/>
      <c r="CA326" s="2"/>
      <c r="CB326" s="2"/>
      <c r="CC326" s="2"/>
      <c r="CD326" s="2"/>
      <c r="CE326" s="2"/>
      <c r="CF326" s="2"/>
      <c r="CG326" s="2"/>
      <c r="CH326" s="2"/>
      <c r="CI326" s="2"/>
      <c r="CJ326" s="2"/>
      <c r="CK326" s="2"/>
      <c r="CL326" s="2"/>
      <c r="CM326" s="2"/>
      <c r="CN326" s="2"/>
      <c r="CO326" s="2"/>
      <c r="CP326" s="2"/>
      <c r="CQ326" s="2"/>
      <c r="CR326" s="2"/>
      <c r="CS326" s="2"/>
      <c r="CT326" s="2"/>
      <c r="CU326" s="2"/>
      <c r="CV326" s="2"/>
      <c r="CW326" s="2"/>
      <c r="CX326" s="2"/>
    </row>
    <row r="327" spans="22:102">
      <c r="V327" s="2"/>
      <c r="AR327" s="2"/>
      <c r="AS327" s="2"/>
      <c r="AT327" s="2"/>
      <c r="AU327" s="2"/>
      <c r="AV327" s="2"/>
      <c r="AW327" s="2"/>
      <c r="AX327" s="2"/>
      <c r="AY327" s="2"/>
      <c r="AZ327" s="2"/>
      <c r="BA327" s="2"/>
      <c r="BB327" s="2"/>
      <c r="BC327" s="2"/>
      <c r="BD327" s="2"/>
      <c r="BE327" s="2"/>
      <c r="BF327" s="2"/>
      <c r="BG327" s="2"/>
      <c r="BH327" s="2"/>
      <c r="BI327" s="2"/>
      <c r="BJ327" s="2"/>
      <c r="BK327" s="2"/>
      <c r="BL327" s="2"/>
      <c r="BM327" s="2"/>
      <c r="BN327" s="2"/>
      <c r="BO327" s="2"/>
      <c r="BP327" s="2"/>
      <c r="BQ327" s="2"/>
      <c r="BR327" s="2"/>
      <c r="BS327" s="2"/>
      <c r="BT327" s="2"/>
      <c r="BU327" s="2"/>
      <c r="BV327" s="2"/>
      <c r="BW327" s="2"/>
      <c r="BX327" s="2"/>
      <c r="BY327" s="2"/>
      <c r="BZ327" s="2"/>
      <c r="CA327" s="2"/>
      <c r="CB327" s="2"/>
      <c r="CC327" s="2"/>
      <c r="CD327" s="2"/>
      <c r="CE327" s="2"/>
      <c r="CF327" s="2"/>
      <c r="CG327" s="2"/>
      <c r="CH327" s="2"/>
      <c r="CI327" s="2"/>
      <c r="CJ327" s="2"/>
      <c r="CK327" s="2"/>
      <c r="CL327" s="2"/>
      <c r="CM327" s="2"/>
      <c r="CN327" s="2"/>
      <c r="CO327" s="2"/>
      <c r="CP327" s="2"/>
      <c r="CQ327" s="2"/>
      <c r="CR327" s="2"/>
      <c r="CS327" s="2"/>
      <c r="CT327" s="2"/>
      <c r="CU327" s="2"/>
      <c r="CV327" s="2"/>
      <c r="CW327" s="2"/>
      <c r="CX327" s="2"/>
    </row>
    <row r="328" spans="22:102">
      <c r="V328" s="2"/>
      <c r="AR328" s="2"/>
      <c r="AS328" s="2"/>
      <c r="AT328" s="2"/>
      <c r="AU328" s="2"/>
      <c r="AV328" s="2"/>
      <c r="AW328" s="2"/>
      <c r="AX328" s="2"/>
      <c r="AY328" s="2"/>
      <c r="AZ328" s="2"/>
      <c r="BA328" s="2"/>
      <c r="BB328" s="2"/>
      <c r="BC328" s="2"/>
      <c r="BD328" s="2"/>
      <c r="BE328" s="2"/>
      <c r="BF328" s="2"/>
      <c r="BG328" s="2"/>
      <c r="BH328" s="2"/>
      <c r="BI328" s="2"/>
      <c r="BJ328" s="2"/>
      <c r="BK328" s="2"/>
      <c r="BL328" s="2"/>
      <c r="BM328" s="2"/>
      <c r="BN328" s="2"/>
      <c r="BO328" s="2"/>
      <c r="BP328" s="2"/>
      <c r="BQ328" s="2"/>
      <c r="BR328" s="2"/>
      <c r="BS328" s="2"/>
      <c r="BT328" s="2"/>
      <c r="BU328" s="2"/>
      <c r="BV328" s="2"/>
      <c r="BW328" s="2"/>
      <c r="BX328" s="2"/>
      <c r="BY328" s="2"/>
      <c r="BZ328" s="2"/>
      <c r="CA328" s="2"/>
      <c r="CB328" s="2"/>
      <c r="CC328" s="2"/>
      <c r="CD328" s="2"/>
      <c r="CE328" s="2"/>
      <c r="CF328" s="2"/>
      <c r="CG328" s="2"/>
      <c r="CH328" s="2"/>
      <c r="CI328" s="2"/>
      <c r="CJ328" s="2"/>
      <c r="CK328" s="2"/>
      <c r="CL328" s="2"/>
      <c r="CM328" s="2"/>
      <c r="CN328" s="2"/>
      <c r="CO328" s="2"/>
      <c r="CP328" s="2"/>
      <c r="CQ328" s="2"/>
      <c r="CR328" s="2"/>
      <c r="CS328" s="2"/>
      <c r="CT328" s="2"/>
      <c r="CU328" s="2"/>
      <c r="CV328" s="2"/>
      <c r="CW328" s="2"/>
      <c r="CX328" s="2"/>
    </row>
    <row r="329" spans="22:102">
      <c r="V329" s="2"/>
      <c r="AR329" s="2"/>
      <c r="AS329" s="2"/>
      <c r="AT329" s="2"/>
      <c r="AU329" s="2"/>
      <c r="AV329" s="2"/>
      <c r="AW329" s="2"/>
      <c r="AX329" s="2"/>
      <c r="AY329" s="2"/>
      <c r="AZ329" s="2"/>
      <c r="BA329" s="2"/>
      <c r="BB329" s="2"/>
      <c r="BC329" s="2"/>
      <c r="BD329" s="2"/>
      <c r="BE329" s="2"/>
      <c r="BF329" s="2"/>
      <c r="BG329" s="2"/>
      <c r="BH329" s="2"/>
      <c r="BI329" s="2"/>
      <c r="BJ329" s="2"/>
      <c r="BK329" s="2"/>
      <c r="BL329" s="2"/>
      <c r="BM329" s="2"/>
      <c r="BN329" s="2"/>
      <c r="BO329" s="2"/>
      <c r="BP329" s="2"/>
      <c r="BQ329" s="2"/>
      <c r="BR329" s="2"/>
      <c r="BS329" s="2"/>
      <c r="BT329" s="2"/>
      <c r="BU329" s="2"/>
      <c r="BV329" s="2"/>
      <c r="BW329" s="2"/>
      <c r="BX329" s="2"/>
      <c r="BY329" s="2"/>
      <c r="BZ329" s="2"/>
      <c r="CA329" s="2"/>
      <c r="CB329" s="2"/>
      <c r="CC329" s="2"/>
      <c r="CD329" s="2"/>
      <c r="CE329" s="2"/>
      <c r="CF329" s="2"/>
      <c r="CG329" s="2"/>
      <c r="CH329" s="2"/>
      <c r="CI329" s="2"/>
      <c r="CJ329" s="2"/>
      <c r="CK329" s="2"/>
      <c r="CL329" s="2"/>
      <c r="CM329" s="2"/>
      <c r="CN329" s="2"/>
      <c r="CO329" s="2"/>
      <c r="CP329" s="2"/>
      <c r="CQ329" s="2"/>
      <c r="CR329" s="2"/>
      <c r="CS329" s="2"/>
      <c r="CT329" s="2"/>
      <c r="CU329" s="2"/>
      <c r="CV329" s="2"/>
      <c r="CW329" s="2"/>
      <c r="CX329" s="2"/>
    </row>
    <row r="330" spans="22:102">
      <c r="V330" s="2"/>
      <c r="AR330" s="2"/>
      <c r="AS330" s="2"/>
      <c r="AT330" s="2"/>
      <c r="AU330" s="2"/>
      <c r="AV330" s="2"/>
      <c r="AW330" s="2"/>
      <c r="AX330" s="2"/>
      <c r="AY330" s="2"/>
      <c r="AZ330" s="2"/>
      <c r="BA330" s="2"/>
      <c r="BB330" s="2"/>
      <c r="BC330" s="2"/>
      <c r="BD330" s="2"/>
      <c r="BE330" s="2"/>
      <c r="BF330" s="2"/>
      <c r="BG330" s="2"/>
      <c r="BH330" s="2"/>
      <c r="BI330" s="2"/>
      <c r="BJ330" s="2"/>
      <c r="BK330" s="2"/>
      <c r="BL330" s="2"/>
      <c r="BM330" s="2"/>
      <c r="BN330" s="2"/>
      <c r="BO330" s="2"/>
      <c r="BP330" s="2"/>
      <c r="BQ330" s="2"/>
      <c r="BR330" s="2"/>
      <c r="BS330" s="2"/>
      <c r="BT330" s="2"/>
      <c r="BU330" s="2"/>
      <c r="BV330" s="2"/>
      <c r="BW330" s="2"/>
      <c r="BX330" s="2"/>
      <c r="BY330" s="2"/>
      <c r="BZ330" s="2"/>
      <c r="CA330" s="2"/>
      <c r="CB330" s="2"/>
      <c r="CC330" s="2"/>
      <c r="CD330" s="2"/>
      <c r="CE330" s="2"/>
      <c r="CF330" s="2"/>
      <c r="CG330" s="2"/>
      <c r="CH330" s="2"/>
      <c r="CI330" s="2"/>
      <c r="CJ330" s="2"/>
      <c r="CK330" s="2"/>
      <c r="CL330" s="2"/>
      <c r="CM330" s="2"/>
      <c r="CN330" s="2"/>
      <c r="CO330" s="2"/>
      <c r="CP330" s="2"/>
      <c r="CQ330" s="2"/>
      <c r="CR330" s="2"/>
      <c r="CS330" s="2"/>
      <c r="CT330" s="2"/>
      <c r="CU330" s="2"/>
      <c r="CV330" s="2"/>
      <c r="CW330" s="2"/>
      <c r="CX330" s="2"/>
    </row>
    <row r="331" spans="22:102">
      <c r="V331" s="2"/>
      <c r="AR331" s="2"/>
      <c r="AS331" s="2"/>
      <c r="AT331" s="2"/>
      <c r="AU331" s="2"/>
      <c r="AV331" s="2"/>
      <c r="AW331" s="2"/>
      <c r="AX331" s="2"/>
      <c r="AY331" s="2"/>
      <c r="AZ331" s="2"/>
      <c r="BA331" s="2"/>
      <c r="BB331" s="2"/>
      <c r="BC331" s="2"/>
      <c r="BD331" s="2"/>
      <c r="BE331" s="2"/>
      <c r="BF331" s="2"/>
      <c r="BG331" s="2"/>
      <c r="BH331" s="2"/>
      <c r="BI331" s="2"/>
      <c r="BJ331" s="2"/>
      <c r="BK331" s="2"/>
      <c r="BL331" s="2"/>
      <c r="BM331" s="2"/>
      <c r="BN331" s="2"/>
      <c r="BO331" s="2"/>
      <c r="BP331" s="2"/>
      <c r="BQ331" s="2"/>
      <c r="BR331" s="2"/>
      <c r="BS331" s="2"/>
      <c r="BT331" s="2"/>
      <c r="BU331" s="2"/>
      <c r="BV331" s="2"/>
      <c r="BW331" s="2"/>
      <c r="BX331" s="2"/>
      <c r="BY331" s="2"/>
      <c r="BZ331" s="2"/>
      <c r="CA331" s="2"/>
      <c r="CB331" s="2"/>
      <c r="CC331" s="2"/>
      <c r="CD331" s="2"/>
      <c r="CE331" s="2"/>
      <c r="CF331" s="2"/>
      <c r="CG331" s="2"/>
      <c r="CH331" s="2"/>
      <c r="CI331" s="2"/>
      <c r="CJ331" s="2"/>
      <c r="CK331" s="2"/>
      <c r="CL331" s="2"/>
      <c r="CM331" s="2"/>
      <c r="CN331" s="2"/>
      <c r="CO331" s="2"/>
      <c r="CP331" s="2"/>
      <c r="CQ331" s="2"/>
      <c r="CR331" s="2"/>
      <c r="CS331" s="2"/>
      <c r="CT331" s="2"/>
      <c r="CU331" s="2"/>
      <c r="CV331" s="2"/>
      <c r="CW331" s="2"/>
      <c r="CX331" s="2"/>
    </row>
    <row r="332" spans="22:102">
      <c r="V332" s="2"/>
      <c r="AR332" s="2"/>
      <c r="AS332" s="2"/>
      <c r="AT332" s="2"/>
      <c r="AU332" s="2"/>
      <c r="AV332" s="2"/>
      <c r="AW332" s="2"/>
      <c r="AX332" s="2"/>
      <c r="AY332" s="2"/>
      <c r="AZ332" s="2"/>
      <c r="BA332" s="2"/>
      <c r="BB332" s="2"/>
      <c r="BC332" s="2"/>
      <c r="BD332" s="2"/>
      <c r="BE332" s="2"/>
      <c r="BF332" s="2"/>
      <c r="BG332" s="2"/>
      <c r="BH332" s="2"/>
      <c r="BI332" s="2"/>
      <c r="BJ332" s="2"/>
      <c r="BK332" s="2"/>
      <c r="BL332" s="2"/>
      <c r="BM332" s="2"/>
      <c r="BN332" s="2"/>
      <c r="BO332" s="2"/>
      <c r="BP332" s="2"/>
      <c r="BQ332" s="2"/>
      <c r="BR332" s="2"/>
      <c r="BS332" s="2"/>
      <c r="BT332" s="2"/>
      <c r="BU332" s="2"/>
      <c r="BV332" s="2"/>
      <c r="BW332" s="2"/>
      <c r="BX332" s="2"/>
      <c r="BY332" s="2"/>
      <c r="BZ332" s="2"/>
      <c r="CA332" s="2"/>
      <c r="CB332" s="2"/>
      <c r="CC332" s="2"/>
      <c r="CD332" s="2"/>
      <c r="CE332" s="2"/>
      <c r="CF332" s="2"/>
      <c r="CG332" s="2"/>
      <c r="CH332" s="2"/>
      <c r="CI332" s="2"/>
      <c r="CJ332" s="2"/>
      <c r="CK332" s="2"/>
      <c r="CL332" s="2"/>
      <c r="CM332" s="2"/>
      <c r="CN332" s="2"/>
      <c r="CO332" s="2"/>
      <c r="CP332" s="2"/>
      <c r="CQ332" s="2"/>
      <c r="CR332" s="2"/>
      <c r="CS332" s="2"/>
      <c r="CT332" s="2"/>
      <c r="CU332" s="2"/>
      <c r="CV332" s="2"/>
      <c r="CW332" s="2"/>
      <c r="CX332" s="2"/>
    </row>
    <row r="333" spans="22:102">
      <c r="V333" s="2"/>
      <c r="AR333" s="2"/>
      <c r="AS333" s="2"/>
      <c r="AT333" s="2"/>
      <c r="AU333" s="2"/>
      <c r="AV333" s="2"/>
      <c r="AW333" s="2"/>
      <c r="AX333" s="2"/>
      <c r="AY333" s="2"/>
      <c r="AZ333" s="2"/>
      <c r="BA333" s="2"/>
      <c r="BB333" s="2"/>
      <c r="BC333" s="2"/>
      <c r="BD333" s="2"/>
      <c r="BE333" s="2"/>
      <c r="BF333" s="2"/>
      <c r="BG333" s="2"/>
      <c r="BH333" s="2"/>
      <c r="BI333" s="2"/>
      <c r="BJ333" s="2"/>
      <c r="BK333" s="2"/>
      <c r="BL333" s="2"/>
      <c r="BM333" s="2"/>
      <c r="BN333" s="2"/>
      <c r="BO333" s="2"/>
      <c r="BP333" s="2"/>
      <c r="BQ333" s="2"/>
      <c r="BR333" s="2"/>
      <c r="BS333" s="2"/>
      <c r="BT333" s="2"/>
      <c r="BU333" s="2"/>
      <c r="BV333" s="2"/>
      <c r="BW333" s="2"/>
      <c r="BX333" s="2"/>
      <c r="BY333" s="2"/>
      <c r="BZ333" s="2"/>
      <c r="CA333" s="2"/>
      <c r="CB333" s="2"/>
      <c r="CC333" s="2"/>
      <c r="CD333" s="2"/>
      <c r="CE333" s="2"/>
      <c r="CF333" s="2"/>
      <c r="CG333" s="2"/>
      <c r="CH333" s="2"/>
      <c r="CI333" s="2"/>
      <c r="CJ333" s="2"/>
      <c r="CK333" s="2"/>
      <c r="CL333" s="2"/>
      <c r="CM333" s="2"/>
      <c r="CN333" s="2"/>
      <c r="CO333" s="2"/>
      <c r="CP333" s="2"/>
      <c r="CQ333" s="2"/>
      <c r="CR333" s="2"/>
      <c r="CS333" s="2"/>
      <c r="CT333" s="2"/>
      <c r="CU333" s="2"/>
      <c r="CV333" s="2"/>
      <c r="CW333" s="2"/>
      <c r="CX333" s="2"/>
    </row>
    <row r="334" spans="22:102">
      <c r="V334" s="2"/>
      <c r="AR334" s="2"/>
      <c r="AS334" s="2"/>
      <c r="AT334" s="2"/>
      <c r="AU334" s="2"/>
      <c r="AV334" s="2"/>
      <c r="AW334" s="2"/>
      <c r="AX334" s="2"/>
      <c r="AY334" s="2"/>
      <c r="AZ334" s="2"/>
      <c r="BA334" s="2"/>
      <c r="BB334" s="2"/>
      <c r="BC334" s="2"/>
      <c r="BD334" s="2"/>
      <c r="BE334" s="2"/>
      <c r="BF334" s="2"/>
      <c r="BG334" s="2"/>
      <c r="BH334" s="2"/>
      <c r="BI334" s="2"/>
      <c r="BJ334" s="2"/>
      <c r="BK334" s="2"/>
      <c r="BL334" s="2"/>
      <c r="BM334" s="2"/>
      <c r="BN334" s="2"/>
      <c r="BO334" s="2"/>
      <c r="BP334" s="2"/>
      <c r="BQ334" s="2"/>
      <c r="BR334" s="2"/>
      <c r="BS334" s="2"/>
      <c r="BT334" s="2"/>
      <c r="BU334" s="2"/>
      <c r="BV334" s="2"/>
      <c r="BW334" s="2"/>
      <c r="BX334" s="2"/>
      <c r="BY334" s="2"/>
      <c r="BZ334" s="2"/>
      <c r="CA334" s="2"/>
      <c r="CB334" s="2"/>
      <c r="CC334" s="2"/>
      <c r="CD334" s="2"/>
      <c r="CE334" s="2"/>
      <c r="CF334" s="2"/>
      <c r="CG334" s="2"/>
      <c r="CH334" s="2"/>
      <c r="CI334" s="2"/>
      <c r="CJ334" s="2"/>
      <c r="CK334" s="2"/>
      <c r="CL334" s="2"/>
      <c r="CM334" s="2"/>
      <c r="CN334" s="2"/>
      <c r="CO334" s="2"/>
      <c r="CP334" s="2"/>
      <c r="CQ334" s="2"/>
      <c r="CR334" s="2"/>
      <c r="CS334" s="2"/>
      <c r="CT334" s="2"/>
      <c r="CU334" s="2"/>
      <c r="CV334" s="2"/>
      <c r="CW334" s="2"/>
      <c r="CX334" s="2"/>
    </row>
    <row r="335" spans="22:102">
      <c r="V335" s="2"/>
      <c r="AR335" s="2"/>
      <c r="AS335" s="2"/>
      <c r="AT335" s="2"/>
      <c r="AU335" s="2"/>
      <c r="AV335" s="2"/>
      <c r="AW335" s="2"/>
      <c r="AX335" s="2"/>
      <c r="AY335" s="2"/>
      <c r="AZ335" s="2"/>
      <c r="BA335" s="2"/>
      <c r="BB335" s="2"/>
      <c r="BC335" s="2"/>
      <c r="BD335" s="2"/>
      <c r="BE335" s="2"/>
      <c r="BF335" s="2"/>
      <c r="BG335" s="2"/>
      <c r="BH335" s="2"/>
      <c r="BI335" s="2"/>
      <c r="BJ335" s="2"/>
      <c r="BK335" s="2"/>
      <c r="BL335" s="2"/>
      <c r="BM335" s="2"/>
      <c r="BN335" s="2"/>
      <c r="BO335" s="2"/>
      <c r="BP335" s="2"/>
      <c r="BQ335" s="2"/>
      <c r="BR335" s="2"/>
      <c r="BS335" s="2"/>
      <c r="BT335" s="2"/>
      <c r="BU335" s="2"/>
      <c r="BV335" s="2"/>
      <c r="BW335" s="2"/>
      <c r="BX335" s="2"/>
      <c r="BY335" s="2"/>
      <c r="BZ335" s="2"/>
      <c r="CA335" s="2"/>
      <c r="CB335" s="2"/>
      <c r="CC335" s="2"/>
      <c r="CD335" s="2"/>
      <c r="CE335" s="2"/>
      <c r="CF335" s="2"/>
      <c r="CG335" s="2"/>
      <c r="CH335" s="2"/>
      <c r="CI335" s="2"/>
      <c r="CJ335" s="2"/>
      <c r="CK335" s="2"/>
      <c r="CL335" s="2"/>
      <c r="CM335" s="2"/>
      <c r="CN335" s="2"/>
      <c r="CO335" s="2"/>
      <c r="CP335" s="2"/>
      <c r="CQ335" s="2"/>
      <c r="CR335" s="2"/>
      <c r="CS335" s="2"/>
      <c r="CT335" s="2"/>
      <c r="CU335" s="2"/>
      <c r="CV335" s="2"/>
      <c r="CW335" s="2"/>
      <c r="CX335" s="2"/>
    </row>
    <row r="336" spans="22:102">
      <c r="V336" s="2"/>
      <c r="AR336" s="2"/>
      <c r="AS336" s="2"/>
      <c r="AT336" s="2"/>
      <c r="AU336" s="2"/>
      <c r="AV336" s="2"/>
      <c r="AW336" s="2"/>
      <c r="AX336" s="2"/>
      <c r="AY336" s="2"/>
      <c r="AZ336" s="2"/>
      <c r="BA336" s="2"/>
      <c r="BB336" s="2"/>
      <c r="BC336" s="2"/>
      <c r="BD336" s="2"/>
      <c r="BE336" s="2"/>
      <c r="BF336" s="2"/>
      <c r="BG336" s="2"/>
      <c r="BH336" s="2"/>
      <c r="BI336" s="2"/>
      <c r="BJ336" s="2"/>
      <c r="BK336" s="2"/>
      <c r="BL336" s="2"/>
      <c r="BM336" s="2"/>
      <c r="BN336" s="2"/>
      <c r="BO336" s="2"/>
      <c r="BP336" s="2"/>
      <c r="BQ336" s="2"/>
      <c r="BR336" s="2"/>
      <c r="BS336" s="2"/>
      <c r="BT336" s="2"/>
      <c r="BU336" s="2"/>
      <c r="BV336" s="2"/>
      <c r="BW336" s="2"/>
      <c r="BX336" s="2"/>
      <c r="BY336" s="2"/>
      <c r="BZ336" s="2"/>
      <c r="CA336" s="2"/>
      <c r="CB336" s="2"/>
      <c r="CC336" s="2"/>
      <c r="CD336" s="2"/>
      <c r="CE336" s="2"/>
      <c r="CF336" s="2"/>
      <c r="CG336" s="2"/>
      <c r="CH336" s="2"/>
      <c r="CI336" s="2"/>
      <c r="CJ336" s="2"/>
      <c r="CK336" s="2"/>
      <c r="CL336" s="2"/>
      <c r="CM336" s="2"/>
      <c r="CN336" s="2"/>
      <c r="CO336" s="2"/>
      <c r="CP336" s="2"/>
      <c r="CQ336" s="2"/>
      <c r="CR336" s="2"/>
      <c r="CS336" s="2"/>
      <c r="CT336" s="2"/>
      <c r="CU336" s="2"/>
      <c r="CV336" s="2"/>
      <c r="CW336" s="2"/>
      <c r="CX336" s="2"/>
    </row>
    <row r="337" spans="22:102">
      <c r="V337" s="2"/>
      <c r="AR337" s="2"/>
      <c r="AS337" s="2"/>
      <c r="AT337" s="2"/>
      <c r="AU337" s="2"/>
      <c r="AV337" s="2"/>
      <c r="AW337" s="2"/>
      <c r="AX337" s="2"/>
      <c r="AY337" s="2"/>
      <c r="AZ337" s="2"/>
      <c r="BA337" s="2"/>
      <c r="BB337" s="2"/>
      <c r="BC337" s="2"/>
      <c r="BD337" s="2"/>
      <c r="BE337" s="2"/>
      <c r="BF337" s="2"/>
      <c r="BG337" s="2"/>
      <c r="BH337" s="2"/>
      <c r="BI337" s="2"/>
      <c r="BJ337" s="2"/>
      <c r="BK337" s="2"/>
      <c r="BL337" s="2"/>
      <c r="BM337" s="2"/>
      <c r="BN337" s="2"/>
      <c r="BO337" s="2"/>
      <c r="BP337" s="2"/>
      <c r="BQ337" s="2"/>
      <c r="BR337" s="2"/>
      <c r="BS337" s="2"/>
      <c r="BT337" s="2"/>
      <c r="BU337" s="2"/>
      <c r="BV337" s="2"/>
      <c r="BW337" s="2"/>
      <c r="BX337" s="2"/>
      <c r="BY337" s="2"/>
      <c r="BZ337" s="2"/>
      <c r="CA337" s="2"/>
      <c r="CB337" s="2"/>
      <c r="CC337" s="2"/>
      <c r="CD337" s="2"/>
      <c r="CE337" s="2"/>
      <c r="CF337" s="2"/>
      <c r="CG337" s="2"/>
      <c r="CH337" s="2"/>
      <c r="CI337" s="2"/>
      <c r="CJ337" s="2"/>
      <c r="CK337" s="2"/>
      <c r="CL337" s="2"/>
      <c r="CM337" s="2"/>
      <c r="CN337" s="2"/>
      <c r="CO337" s="2"/>
      <c r="CP337" s="2"/>
      <c r="CQ337" s="2"/>
      <c r="CR337" s="2"/>
      <c r="CS337" s="2"/>
      <c r="CT337" s="2"/>
      <c r="CU337" s="2"/>
      <c r="CV337" s="2"/>
      <c r="CW337" s="2"/>
      <c r="CX337" s="2"/>
    </row>
    <row r="338" spans="22:102">
      <c r="V338" s="2"/>
      <c r="AR338" s="2"/>
      <c r="AS338" s="2"/>
      <c r="AT338" s="2"/>
      <c r="AU338" s="2"/>
      <c r="AV338" s="2"/>
      <c r="AW338" s="2"/>
      <c r="AX338" s="2"/>
      <c r="AY338" s="2"/>
      <c r="AZ338" s="2"/>
      <c r="BA338" s="2"/>
      <c r="BB338" s="2"/>
      <c r="BC338" s="2"/>
      <c r="BD338" s="2"/>
      <c r="BE338" s="2"/>
      <c r="BF338" s="2"/>
      <c r="BG338" s="2"/>
      <c r="BH338" s="2"/>
      <c r="BI338" s="2"/>
      <c r="BJ338" s="2"/>
      <c r="BK338" s="2"/>
      <c r="BL338" s="2"/>
      <c r="BM338" s="2"/>
      <c r="BN338" s="2"/>
      <c r="BO338" s="2"/>
      <c r="BP338" s="2"/>
      <c r="BQ338" s="2"/>
      <c r="BR338" s="2"/>
      <c r="BS338" s="2"/>
      <c r="BT338" s="2"/>
      <c r="BU338" s="2"/>
      <c r="BV338" s="2"/>
      <c r="BW338" s="2"/>
      <c r="BX338" s="2"/>
      <c r="BY338" s="2"/>
      <c r="BZ338" s="2"/>
      <c r="CA338" s="2"/>
      <c r="CB338" s="2"/>
      <c r="CC338" s="2"/>
      <c r="CD338" s="2"/>
      <c r="CE338" s="2"/>
      <c r="CF338" s="2"/>
      <c r="CG338" s="2"/>
      <c r="CH338" s="2"/>
      <c r="CI338" s="2"/>
      <c r="CJ338" s="2"/>
      <c r="CK338" s="2"/>
      <c r="CL338" s="2"/>
      <c r="CM338" s="2"/>
      <c r="CN338" s="2"/>
      <c r="CO338" s="2"/>
      <c r="CP338" s="2"/>
      <c r="CQ338" s="2"/>
      <c r="CR338" s="2"/>
      <c r="CS338" s="2"/>
      <c r="CT338" s="2"/>
      <c r="CU338" s="2"/>
      <c r="CV338" s="2"/>
      <c r="CW338" s="2"/>
      <c r="CX338" s="2"/>
    </row>
    <row r="339" spans="22:102">
      <c r="V339" s="2"/>
      <c r="AR339" s="2"/>
      <c r="AS339" s="2"/>
      <c r="AT339" s="2"/>
      <c r="AU339" s="2"/>
      <c r="AV339" s="2"/>
      <c r="AW339" s="2"/>
      <c r="AX339" s="2"/>
      <c r="AY339" s="2"/>
      <c r="AZ339" s="2"/>
      <c r="BA339" s="2"/>
      <c r="BB339" s="2"/>
      <c r="BC339" s="2"/>
      <c r="BD339" s="2"/>
      <c r="BE339" s="2"/>
      <c r="BF339" s="2"/>
      <c r="BG339" s="2"/>
      <c r="BH339" s="2"/>
      <c r="BI339" s="2"/>
      <c r="BJ339" s="2"/>
      <c r="BK339" s="2"/>
      <c r="BL339" s="2"/>
      <c r="BM339" s="2"/>
      <c r="BN339" s="2"/>
      <c r="BO339" s="2"/>
      <c r="BP339" s="2"/>
      <c r="BQ339" s="2"/>
      <c r="BR339" s="2"/>
      <c r="BS339" s="2"/>
      <c r="BT339" s="2"/>
      <c r="BU339" s="2"/>
      <c r="BV339" s="2"/>
      <c r="BW339" s="2"/>
      <c r="BX339" s="2"/>
      <c r="BY339" s="2"/>
      <c r="BZ339" s="2"/>
      <c r="CA339" s="2"/>
      <c r="CB339" s="2"/>
      <c r="CC339" s="2"/>
      <c r="CD339" s="2"/>
      <c r="CE339" s="2"/>
      <c r="CF339" s="2"/>
      <c r="CG339" s="2"/>
      <c r="CH339" s="2"/>
      <c r="CI339" s="2"/>
      <c r="CJ339" s="2"/>
      <c r="CK339" s="2"/>
      <c r="CL339" s="2"/>
      <c r="CM339" s="2"/>
      <c r="CN339" s="2"/>
      <c r="CO339" s="2"/>
      <c r="CP339" s="2"/>
      <c r="CQ339" s="2"/>
      <c r="CR339" s="2"/>
      <c r="CS339" s="2"/>
      <c r="CT339" s="2"/>
      <c r="CU339" s="2"/>
      <c r="CV339" s="2"/>
      <c r="CW339" s="2"/>
      <c r="CX339" s="2"/>
    </row>
    <row r="340" spans="22:102">
      <c r="V340" s="2"/>
      <c r="AR340" s="2"/>
      <c r="AS340" s="2"/>
      <c r="AT340" s="2"/>
      <c r="AU340" s="2"/>
      <c r="AV340" s="2"/>
      <c r="AW340" s="2"/>
      <c r="AX340" s="2"/>
      <c r="AY340" s="2"/>
      <c r="AZ340" s="2"/>
      <c r="BA340" s="2"/>
      <c r="BB340" s="2"/>
      <c r="BC340" s="2"/>
      <c r="BD340" s="2"/>
      <c r="BE340" s="2"/>
      <c r="BF340" s="2"/>
      <c r="BG340" s="2"/>
      <c r="BH340" s="2"/>
      <c r="BI340" s="2"/>
      <c r="BJ340" s="2"/>
      <c r="BK340" s="2"/>
      <c r="BL340" s="2"/>
      <c r="BM340" s="2"/>
      <c r="BN340" s="2"/>
      <c r="BO340" s="2"/>
      <c r="BP340" s="2"/>
      <c r="BQ340" s="2"/>
      <c r="BR340" s="2"/>
      <c r="BS340" s="2"/>
      <c r="BT340" s="2"/>
      <c r="BU340" s="2"/>
      <c r="BV340" s="2"/>
      <c r="BW340" s="2"/>
      <c r="BX340" s="2"/>
      <c r="BY340" s="2"/>
      <c r="BZ340" s="2"/>
      <c r="CA340" s="2"/>
      <c r="CB340" s="2"/>
      <c r="CC340" s="2"/>
      <c r="CD340" s="2"/>
      <c r="CE340" s="2"/>
      <c r="CF340" s="2"/>
      <c r="CG340" s="2"/>
      <c r="CH340" s="2"/>
      <c r="CI340" s="2"/>
      <c r="CJ340" s="2"/>
      <c r="CK340" s="2"/>
      <c r="CL340" s="2"/>
      <c r="CM340" s="2"/>
      <c r="CN340" s="2"/>
      <c r="CO340" s="2"/>
      <c r="CP340" s="2"/>
      <c r="CQ340" s="2"/>
      <c r="CR340" s="2"/>
      <c r="CS340" s="2"/>
      <c r="CT340" s="2"/>
      <c r="CU340" s="2"/>
      <c r="CV340" s="2"/>
      <c r="CW340" s="2"/>
      <c r="CX340" s="2"/>
    </row>
    <row r="341" spans="22:102">
      <c r="V341" s="2"/>
      <c r="AR341" s="2"/>
      <c r="AS341" s="2"/>
      <c r="AT341" s="2"/>
      <c r="AU341" s="2"/>
      <c r="AV341" s="2"/>
      <c r="AW341" s="2"/>
      <c r="AX341" s="2"/>
      <c r="AY341" s="2"/>
      <c r="AZ341" s="2"/>
      <c r="BA341" s="2"/>
      <c r="BB341" s="2"/>
      <c r="BC341" s="2"/>
      <c r="BD341" s="2"/>
      <c r="BE341" s="2"/>
      <c r="BF341" s="2"/>
      <c r="BG341" s="2"/>
      <c r="BH341" s="2"/>
      <c r="BI341" s="2"/>
      <c r="BJ341" s="2"/>
      <c r="BK341" s="2"/>
      <c r="BL341" s="2"/>
      <c r="BM341" s="2"/>
      <c r="BN341" s="2"/>
      <c r="BO341" s="2"/>
      <c r="BP341" s="2"/>
      <c r="BQ341" s="2"/>
      <c r="BR341" s="2"/>
      <c r="BS341" s="2"/>
      <c r="BT341" s="2"/>
      <c r="BU341" s="2"/>
      <c r="BV341" s="2"/>
      <c r="BW341" s="2"/>
      <c r="BX341" s="2"/>
      <c r="BY341" s="2"/>
      <c r="BZ341" s="2"/>
      <c r="CA341" s="2"/>
      <c r="CB341" s="2"/>
      <c r="CC341" s="2"/>
      <c r="CD341" s="2"/>
      <c r="CE341" s="2"/>
      <c r="CF341" s="2"/>
      <c r="CG341" s="2"/>
      <c r="CH341" s="2"/>
      <c r="CI341" s="2"/>
      <c r="CJ341" s="2"/>
      <c r="CK341" s="2"/>
      <c r="CL341" s="2"/>
      <c r="CM341" s="2"/>
      <c r="CN341" s="2"/>
      <c r="CO341" s="2"/>
      <c r="CP341" s="2"/>
      <c r="CQ341" s="2"/>
      <c r="CR341" s="2"/>
      <c r="CS341" s="2"/>
      <c r="CT341" s="2"/>
      <c r="CU341" s="2"/>
      <c r="CV341" s="2"/>
      <c r="CW341" s="2"/>
      <c r="CX341" s="2"/>
    </row>
    <row r="342" spans="22:102">
      <c r="V342" s="2"/>
      <c r="AR342" s="2"/>
      <c r="AS342" s="2"/>
      <c r="AT342" s="2"/>
      <c r="AU342" s="2"/>
      <c r="AV342" s="2"/>
      <c r="AW342" s="2"/>
      <c r="AX342" s="2"/>
      <c r="AY342" s="2"/>
      <c r="AZ342" s="2"/>
      <c r="BA342" s="2"/>
      <c r="BB342" s="2"/>
      <c r="BC342" s="2"/>
      <c r="BD342" s="2"/>
      <c r="BE342" s="2"/>
      <c r="BF342" s="2"/>
      <c r="BG342" s="2"/>
      <c r="BH342" s="2"/>
      <c r="BI342" s="2"/>
      <c r="BJ342" s="2"/>
      <c r="BK342" s="2"/>
      <c r="BL342" s="2"/>
      <c r="BM342" s="2"/>
      <c r="BN342" s="2"/>
      <c r="BO342" s="2"/>
      <c r="BP342" s="2"/>
      <c r="BQ342" s="2"/>
      <c r="BR342" s="2"/>
      <c r="BS342" s="2"/>
      <c r="BT342" s="2"/>
      <c r="BU342" s="2"/>
      <c r="BV342" s="2"/>
      <c r="BW342" s="2"/>
      <c r="BX342" s="2"/>
      <c r="BY342" s="2"/>
      <c r="BZ342" s="2"/>
      <c r="CA342" s="2"/>
      <c r="CB342" s="2"/>
      <c r="CC342" s="2"/>
      <c r="CD342" s="2"/>
      <c r="CE342" s="2"/>
      <c r="CF342" s="2"/>
      <c r="CG342" s="2"/>
      <c r="CH342" s="2"/>
      <c r="CI342" s="2"/>
      <c r="CJ342" s="2"/>
      <c r="CK342" s="2"/>
      <c r="CL342" s="2"/>
      <c r="CM342" s="2"/>
      <c r="CN342" s="2"/>
      <c r="CO342" s="2"/>
      <c r="CP342" s="2"/>
      <c r="CQ342" s="2"/>
      <c r="CR342" s="2"/>
      <c r="CS342" s="2"/>
      <c r="CT342" s="2"/>
      <c r="CU342" s="2"/>
      <c r="CV342" s="2"/>
      <c r="CW342" s="2"/>
      <c r="CX342" s="2"/>
    </row>
    <row r="343" spans="22:102">
      <c r="V343" s="2"/>
      <c r="AR343" s="2"/>
      <c r="AS343" s="2"/>
      <c r="AT343" s="2"/>
      <c r="AU343" s="2"/>
      <c r="AV343" s="2"/>
      <c r="AW343" s="2"/>
      <c r="AX343" s="2"/>
      <c r="AY343" s="2"/>
      <c r="AZ343" s="2"/>
      <c r="BA343" s="2"/>
      <c r="BB343" s="2"/>
      <c r="BC343" s="2"/>
      <c r="BD343" s="2"/>
      <c r="BE343" s="2"/>
      <c r="BF343" s="2"/>
      <c r="BG343" s="2"/>
      <c r="BH343" s="2"/>
      <c r="BI343" s="2"/>
      <c r="BJ343" s="2"/>
      <c r="BK343" s="2"/>
      <c r="BL343" s="2"/>
      <c r="BM343" s="2"/>
      <c r="BN343" s="2"/>
      <c r="BO343" s="2"/>
      <c r="BP343" s="2"/>
      <c r="BQ343" s="2"/>
      <c r="BR343" s="2"/>
      <c r="BS343" s="2"/>
      <c r="BT343" s="2"/>
      <c r="BU343" s="2"/>
      <c r="BV343" s="2"/>
      <c r="BW343" s="2"/>
      <c r="BX343" s="2"/>
      <c r="BY343" s="2"/>
      <c r="BZ343" s="2"/>
      <c r="CA343" s="2"/>
      <c r="CB343" s="2"/>
      <c r="CC343" s="2"/>
      <c r="CD343" s="2"/>
      <c r="CE343" s="2"/>
      <c r="CF343" s="2"/>
      <c r="CG343" s="2"/>
      <c r="CH343" s="2"/>
      <c r="CI343" s="2"/>
      <c r="CJ343" s="2"/>
      <c r="CK343" s="2"/>
      <c r="CL343" s="2"/>
      <c r="CM343" s="2"/>
      <c r="CN343" s="2"/>
      <c r="CO343" s="2"/>
      <c r="CP343" s="2"/>
      <c r="CQ343" s="2"/>
      <c r="CR343" s="2"/>
      <c r="CS343" s="2"/>
      <c r="CT343" s="2"/>
      <c r="CU343" s="2"/>
      <c r="CV343" s="2"/>
      <c r="CW343" s="2"/>
      <c r="CX343" s="2"/>
    </row>
    <row r="344" spans="22:102">
      <c r="V344" s="2"/>
      <c r="AR344" s="2"/>
      <c r="AS344" s="2"/>
      <c r="AT344" s="2"/>
      <c r="AU344" s="2"/>
      <c r="AV344" s="2"/>
      <c r="AW344" s="2"/>
      <c r="AX344" s="2"/>
      <c r="AY344" s="2"/>
      <c r="AZ344" s="2"/>
      <c r="BA344" s="2"/>
      <c r="BB344" s="2"/>
      <c r="BC344" s="2"/>
      <c r="BD344" s="2"/>
      <c r="BE344" s="2"/>
      <c r="BF344" s="2"/>
      <c r="BG344" s="2"/>
      <c r="BH344" s="2"/>
      <c r="BI344" s="2"/>
      <c r="BJ344" s="2"/>
      <c r="BK344" s="2"/>
      <c r="BL344" s="2"/>
      <c r="BM344" s="2"/>
      <c r="BN344" s="2"/>
      <c r="BO344" s="2"/>
      <c r="BP344" s="2"/>
      <c r="BQ344" s="2"/>
      <c r="BR344" s="2"/>
      <c r="BS344" s="2"/>
      <c r="BT344" s="2"/>
      <c r="BU344" s="2"/>
      <c r="BV344" s="2"/>
      <c r="BW344" s="2"/>
      <c r="BX344" s="2"/>
      <c r="BY344" s="2"/>
      <c r="BZ344" s="2"/>
      <c r="CA344" s="2"/>
      <c r="CB344" s="2"/>
      <c r="CC344" s="2"/>
      <c r="CD344" s="2"/>
      <c r="CE344" s="2"/>
      <c r="CF344" s="2"/>
      <c r="CG344" s="2"/>
      <c r="CH344" s="2"/>
      <c r="CI344" s="2"/>
      <c r="CJ344" s="2"/>
      <c r="CK344" s="2"/>
      <c r="CL344" s="2"/>
      <c r="CM344" s="2"/>
      <c r="CN344" s="2"/>
      <c r="CO344" s="2"/>
      <c r="CP344" s="2"/>
      <c r="CQ344" s="2"/>
      <c r="CR344" s="2"/>
      <c r="CS344" s="2"/>
      <c r="CT344" s="2"/>
      <c r="CU344" s="2"/>
      <c r="CV344" s="2"/>
      <c r="CW344" s="2"/>
      <c r="CX344" s="2"/>
    </row>
    <row r="345" spans="22:102">
      <c r="V345" s="2"/>
      <c r="AR345" s="2"/>
      <c r="AS345" s="2"/>
      <c r="AT345" s="2"/>
      <c r="AU345" s="2"/>
      <c r="AV345" s="2"/>
      <c r="AW345" s="2"/>
      <c r="AX345" s="2"/>
      <c r="AY345" s="2"/>
      <c r="AZ345" s="2"/>
      <c r="BA345" s="2"/>
      <c r="BB345" s="2"/>
      <c r="BC345" s="2"/>
      <c r="BD345" s="2"/>
      <c r="BE345" s="2"/>
      <c r="BF345" s="2"/>
      <c r="BG345" s="2"/>
      <c r="BH345" s="2"/>
      <c r="BI345" s="2"/>
      <c r="BJ345" s="2"/>
      <c r="BK345" s="2"/>
      <c r="BL345" s="2"/>
      <c r="BM345" s="2"/>
      <c r="BN345" s="2"/>
      <c r="BO345" s="2"/>
      <c r="BP345" s="2"/>
      <c r="BQ345" s="2"/>
      <c r="BR345" s="2"/>
      <c r="BS345" s="2"/>
      <c r="BT345" s="2"/>
      <c r="BU345" s="2"/>
      <c r="BV345" s="2"/>
      <c r="BW345" s="2"/>
      <c r="BX345" s="2"/>
      <c r="BY345" s="2"/>
      <c r="BZ345" s="2"/>
      <c r="CA345" s="2"/>
      <c r="CB345" s="2"/>
      <c r="CC345" s="2"/>
      <c r="CD345" s="2"/>
      <c r="CE345" s="2"/>
      <c r="CF345" s="2"/>
      <c r="CG345" s="2"/>
      <c r="CH345" s="2"/>
      <c r="CI345" s="2"/>
      <c r="CJ345" s="2"/>
      <c r="CK345" s="2"/>
      <c r="CL345" s="2"/>
      <c r="CM345" s="2"/>
      <c r="CN345" s="2"/>
      <c r="CO345" s="2"/>
      <c r="CP345" s="2"/>
      <c r="CQ345" s="2"/>
      <c r="CR345" s="2"/>
      <c r="CS345" s="2"/>
      <c r="CT345" s="2"/>
      <c r="CU345" s="2"/>
      <c r="CV345" s="2"/>
      <c r="CW345" s="2"/>
      <c r="CX345" s="2"/>
    </row>
    <row r="346" spans="22:102">
      <c r="V346" s="2"/>
      <c r="AR346" s="2"/>
      <c r="AS346" s="2"/>
      <c r="AT346" s="2"/>
      <c r="AU346" s="2"/>
      <c r="AV346" s="2"/>
      <c r="AW346" s="2"/>
      <c r="AX346" s="2"/>
      <c r="AY346" s="2"/>
      <c r="AZ346" s="2"/>
      <c r="BA346" s="2"/>
      <c r="BB346" s="2"/>
      <c r="BC346" s="2"/>
      <c r="BD346" s="2"/>
      <c r="BE346" s="2"/>
      <c r="BF346" s="2"/>
      <c r="BG346" s="2"/>
      <c r="BH346" s="2"/>
      <c r="BI346" s="2"/>
      <c r="BJ346" s="2"/>
      <c r="BK346" s="2"/>
      <c r="BL346" s="2"/>
      <c r="BM346" s="2"/>
      <c r="BN346" s="2"/>
      <c r="BO346" s="2"/>
      <c r="BP346" s="2"/>
      <c r="BQ346" s="2"/>
      <c r="BR346" s="2"/>
      <c r="BS346" s="2"/>
      <c r="BT346" s="2"/>
      <c r="BU346" s="2"/>
      <c r="BV346" s="2"/>
      <c r="BW346" s="2"/>
      <c r="BX346" s="2"/>
      <c r="BY346" s="2"/>
      <c r="BZ346" s="2"/>
      <c r="CA346" s="2"/>
      <c r="CB346" s="2"/>
      <c r="CC346" s="2"/>
      <c r="CD346" s="2"/>
      <c r="CE346" s="2"/>
      <c r="CF346" s="2"/>
      <c r="CG346" s="2"/>
      <c r="CH346" s="2"/>
      <c r="CI346" s="2"/>
      <c r="CJ346" s="2"/>
      <c r="CK346" s="2"/>
      <c r="CL346" s="2"/>
      <c r="CM346" s="2"/>
      <c r="CN346" s="2"/>
      <c r="CO346" s="2"/>
      <c r="CP346" s="2"/>
      <c r="CQ346" s="2"/>
      <c r="CR346" s="2"/>
      <c r="CS346" s="2"/>
      <c r="CT346" s="2"/>
      <c r="CU346" s="2"/>
      <c r="CV346" s="2"/>
      <c r="CW346" s="2"/>
      <c r="CX346" s="2"/>
    </row>
    <row r="347" spans="22:102">
      <c r="V347" s="2"/>
      <c r="AR347" s="2"/>
      <c r="AS347" s="2"/>
      <c r="AT347" s="2"/>
      <c r="AU347" s="2"/>
      <c r="AV347" s="2"/>
      <c r="AW347" s="2"/>
      <c r="AX347" s="2"/>
      <c r="AY347" s="2"/>
      <c r="AZ347" s="2"/>
      <c r="BA347" s="2"/>
      <c r="BB347" s="2"/>
      <c r="BC347" s="2"/>
      <c r="BD347" s="2"/>
      <c r="BE347" s="2"/>
      <c r="BF347" s="2"/>
      <c r="BG347" s="2"/>
      <c r="BH347" s="2"/>
      <c r="BI347" s="2"/>
      <c r="BJ347" s="2"/>
      <c r="BK347" s="2"/>
      <c r="BL347" s="2"/>
      <c r="BM347" s="2"/>
      <c r="BN347" s="2"/>
      <c r="BO347" s="2"/>
      <c r="BP347" s="2"/>
      <c r="BQ347" s="2"/>
      <c r="BR347" s="2"/>
      <c r="BS347" s="2"/>
      <c r="BT347" s="2"/>
      <c r="BU347" s="2"/>
      <c r="BV347" s="2"/>
      <c r="BW347" s="2"/>
      <c r="BX347" s="2"/>
      <c r="BY347" s="2"/>
      <c r="BZ347" s="2"/>
      <c r="CA347" s="2"/>
      <c r="CB347" s="2"/>
      <c r="CC347" s="2"/>
      <c r="CD347" s="2"/>
      <c r="CE347" s="2"/>
      <c r="CF347" s="2"/>
      <c r="CG347" s="2"/>
      <c r="CH347" s="2"/>
      <c r="CI347" s="2"/>
      <c r="CJ347" s="2"/>
      <c r="CK347" s="2"/>
      <c r="CL347" s="2"/>
      <c r="CM347" s="2"/>
      <c r="CN347" s="2"/>
      <c r="CO347" s="2"/>
      <c r="CP347" s="2"/>
      <c r="CQ347" s="2"/>
      <c r="CR347" s="2"/>
      <c r="CS347" s="2"/>
      <c r="CT347" s="2"/>
      <c r="CU347" s="2"/>
      <c r="CV347" s="2"/>
      <c r="CW347" s="2"/>
      <c r="CX347" s="2"/>
    </row>
    <row r="348" spans="22:102">
      <c r="V348" s="2"/>
      <c r="AR348" s="2"/>
      <c r="AS348" s="2"/>
      <c r="AT348" s="2"/>
      <c r="AU348" s="2"/>
      <c r="AV348" s="2"/>
      <c r="AW348" s="2"/>
      <c r="AX348" s="2"/>
      <c r="AY348" s="2"/>
      <c r="AZ348" s="2"/>
      <c r="BA348" s="2"/>
      <c r="BB348" s="2"/>
      <c r="BC348" s="2"/>
      <c r="BD348" s="2"/>
      <c r="BE348" s="2"/>
      <c r="BF348" s="2"/>
      <c r="BG348" s="2"/>
      <c r="BH348" s="2"/>
      <c r="BI348" s="2"/>
      <c r="BJ348" s="2"/>
      <c r="BK348" s="2"/>
      <c r="BL348" s="2"/>
      <c r="BM348" s="2"/>
      <c r="BN348" s="2"/>
      <c r="BO348" s="2"/>
      <c r="BP348" s="2"/>
      <c r="BQ348" s="2"/>
      <c r="BR348" s="2"/>
      <c r="BS348" s="2"/>
      <c r="BT348" s="2"/>
      <c r="BU348" s="2"/>
      <c r="BV348" s="2"/>
      <c r="BW348" s="2"/>
      <c r="BX348" s="2"/>
      <c r="BY348" s="2"/>
      <c r="BZ348" s="2"/>
      <c r="CA348" s="2"/>
      <c r="CB348" s="2"/>
      <c r="CC348" s="2"/>
      <c r="CD348" s="2"/>
      <c r="CE348" s="2"/>
      <c r="CF348" s="2"/>
      <c r="CG348" s="2"/>
      <c r="CH348" s="2"/>
      <c r="CI348" s="2"/>
      <c r="CJ348" s="2"/>
      <c r="CK348" s="2"/>
      <c r="CL348" s="2"/>
      <c r="CM348" s="2"/>
      <c r="CN348" s="2"/>
      <c r="CO348" s="2"/>
      <c r="CP348" s="2"/>
      <c r="CQ348" s="2"/>
      <c r="CR348" s="2"/>
      <c r="CS348" s="2"/>
      <c r="CT348" s="2"/>
      <c r="CU348" s="2"/>
      <c r="CV348" s="2"/>
      <c r="CW348" s="2"/>
      <c r="CX348" s="2"/>
    </row>
    <row r="349" spans="22:102">
      <c r="V349" s="2"/>
      <c r="AR349" s="2"/>
      <c r="AS349" s="2"/>
      <c r="AT349" s="2"/>
      <c r="AU349" s="2"/>
      <c r="AV349" s="2"/>
      <c r="AW349" s="2"/>
      <c r="AX349" s="2"/>
      <c r="AY349" s="2"/>
      <c r="AZ349" s="2"/>
      <c r="BA349" s="2"/>
      <c r="BB349" s="2"/>
      <c r="BC349" s="2"/>
      <c r="BD349" s="2"/>
      <c r="BE349" s="2"/>
      <c r="BF349" s="2"/>
      <c r="BG349" s="2"/>
      <c r="BH349" s="2"/>
      <c r="BI349" s="2"/>
      <c r="BJ349" s="2"/>
      <c r="BK349" s="2"/>
      <c r="BL349" s="2"/>
      <c r="BM349" s="2"/>
      <c r="BN349" s="2"/>
      <c r="BO349" s="2"/>
      <c r="BP349" s="2"/>
      <c r="BQ349" s="2"/>
      <c r="BR349" s="2"/>
      <c r="BS349" s="2"/>
      <c r="BT349" s="2"/>
      <c r="BU349" s="2"/>
      <c r="BV349" s="2"/>
      <c r="BW349" s="2"/>
      <c r="BX349" s="2"/>
      <c r="BY349" s="2"/>
      <c r="BZ349" s="2"/>
      <c r="CA349" s="2"/>
      <c r="CB349" s="2"/>
      <c r="CC349" s="2"/>
      <c r="CD349" s="2"/>
      <c r="CE349" s="2"/>
      <c r="CF349" s="2"/>
      <c r="CG349" s="2"/>
      <c r="CH349" s="2"/>
      <c r="CI349" s="2"/>
      <c r="CJ349" s="2"/>
      <c r="CK349" s="2"/>
      <c r="CL349" s="2"/>
      <c r="CM349" s="2"/>
      <c r="CN349" s="2"/>
      <c r="CO349" s="2"/>
      <c r="CP349" s="2"/>
      <c r="CQ349" s="2"/>
      <c r="CR349" s="2"/>
      <c r="CS349" s="2"/>
      <c r="CT349" s="2"/>
      <c r="CU349" s="2"/>
      <c r="CV349" s="2"/>
      <c r="CW349" s="2"/>
      <c r="CX349" s="2"/>
    </row>
    <row r="350" spans="22:102">
      <c r="V350" s="2"/>
      <c r="AR350" s="2"/>
      <c r="AS350" s="2"/>
      <c r="AT350" s="2"/>
      <c r="AU350" s="2"/>
      <c r="AV350" s="2"/>
      <c r="AW350" s="2"/>
      <c r="AX350" s="2"/>
      <c r="AY350" s="2"/>
      <c r="AZ350" s="2"/>
      <c r="BA350" s="2"/>
      <c r="BB350" s="2"/>
      <c r="BC350" s="2"/>
      <c r="BD350" s="2"/>
      <c r="BE350" s="2"/>
      <c r="BF350" s="2"/>
      <c r="BG350" s="2"/>
      <c r="BH350" s="2"/>
      <c r="BI350" s="2"/>
      <c r="BJ350" s="2"/>
      <c r="BK350" s="2"/>
      <c r="BL350" s="2"/>
      <c r="BM350" s="2"/>
      <c r="BN350" s="2"/>
      <c r="BO350" s="2"/>
      <c r="BP350" s="2"/>
      <c r="BQ350" s="2"/>
      <c r="BR350" s="2"/>
      <c r="BS350" s="2"/>
      <c r="BT350" s="2"/>
      <c r="BU350" s="2"/>
      <c r="BV350" s="2"/>
      <c r="BW350" s="2"/>
      <c r="BX350" s="2"/>
      <c r="BY350" s="2"/>
      <c r="BZ350" s="2"/>
      <c r="CA350" s="2"/>
      <c r="CB350" s="2"/>
      <c r="CC350" s="2"/>
      <c r="CD350" s="2"/>
      <c r="CE350" s="2"/>
      <c r="CF350" s="2"/>
      <c r="CG350" s="2"/>
      <c r="CH350" s="2"/>
      <c r="CI350" s="2"/>
      <c r="CJ350" s="2"/>
      <c r="CK350" s="2"/>
      <c r="CL350" s="2"/>
      <c r="CM350" s="2"/>
      <c r="CN350" s="2"/>
      <c r="CO350" s="2"/>
      <c r="CP350" s="2"/>
      <c r="CQ350" s="2"/>
      <c r="CR350" s="2"/>
      <c r="CS350" s="2"/>
      <c r="CT350" s="2"/>
      <c r="CU350" s="2"/>
      <c r="CV350" s="2"/>
      <c r="CW350" s="2"/>
      <c r="CX350" s="2"/>
    </row>
    <row r="351" spans="22:102">
      <c r="V351" s="2"/>
      <c r="AR351" s="2"/>
      <c r="AS351" s="2"/>
      <c r="AT351" s="2"/>
      <c r="AU351" s="2"/>
      <c r="AV351" s="2"/>
      <c r="AW351" s="2"/>
      <c r="AX351" s="2"/>
      <c r="AY351" s="2"/>
      <c r="AZ351" s="2"/>
      <c r="BA351" s="2"/>
      <c r="BB351" s="2"/>
      <c r="BC351" s="2"/>
      <c r="BD351" s="2"/>
      <c r="BE351" s="2"/>
      <c r="BF351" s="2"/>
      <c r="BG351" s="2"/>
      <c r="BH351" s="2"/>
      <c r="BI351" s="2"/>
      <c r="BJ351" s="2"/>
      <c r="BK351" s="2"/>
      <c r="BL351" s="2"/>
      <c r="BM351" s="2"/>
      <c r="BN351" s="2"/>
      <c r="BO351" s="2"/>
      <c r="BP351" s="2"/>
      <c r="BQ351" s="2"/>
      <c r="BR351" s="2"/>
      <c r="BS351" s="2"/>
      <c r="BT351" s="2"/>
      <c r="BU351" s="2"/>
      <c r="BV351" s="2"/>
      <c r="BW351" s="2"/>
      <c r="BX351" s="2"/>
      <c r="BY351" s="2"/>
      <c r="BZ351" s="2"/>
      <c r="CA351" s="2"/>
      <c r="CB351" s="2"/>
      <c r="CC351" s="2"/>
      <c r="CD351" s="2"/>
      <c r="CE351" s="2"/>
      <c r="CF351" s="2"/>
      <c r="CG351" s="2"/>
      <c r="CH351" s="2"/>
      <c r="CI351" s="2"/>
      <c r="CJ351" s="2"/>
      <c r="CK351" s="2"/>
      <c r="CL351" s="2"/>
      <c r="CM351" s="2"/>
      <c r="CN351" s="2"/>
      <c r="CO351" s="2"/>
      <c r="CP351" s="2"/>
      <c r="CQ351" s="2"/>
      <c r="CR351" s="2"/>
      <c r="CS351" s="2"/>
      <c r="CT351" s="2"/>
      <c r="CU351" s="2"/>
      <c r="CV351" s="2"/>
      <c r="CW351" s="2"/>
      <c r="CX351" s="2"/>
    </row>
    <row r="352" spans="22:102">
      <c r="V352" s="2"/>
      <c r="AR352" s="2"/>
      <c r="AS352" s="2"/>
      <c r="AT352" s="2"/>
      <c r="AU352" s="2"/>
      <c r="AV352" s="2"/>
      <c r="AW352" s="2"/>
      <c r="AX352" s="2"/>
      <c r="AY352" s="2"/>
      <c r="AZ352" s="2"/>
      <c r="BA352" s="2"/>
      <c r="BB352" s="2"/>
      <c r="BC352" s="2"/>
      <c r="BD352" s="2"/>
      <c r="BE352" s="2"/>
      <c r="BF352" s="2"/>
      <c r="BG352" s="2"/>
      <c r="BH352" s="2"/>
      <c r="BI352" s="2"/>
      <c r="BJ352" s="2"/>
      <c r="BK352" s="2"/>
      <c r="BL352" s="2"/>
      <c r="BM352" s="2"/>
      <c r="BN352" s="2"/>
      <c r="BO352" s="2"/>
      <c r="BP352" s="2"/>
      <c r="BQ352" s="2"/>
      <c r="BR352" s="2"/>
      <c r="BS352" s="2"/>
      <c r="BT352" s="2"/>
      <c r="BU352" s="2"/>
      <c r="BV352" s="2"/>
      <c r="BW352" s="2"/>
      <c r="BX352" s="2"/>
      <c r="BY352" s="2"/>
      <c r="BZ352" s="2"/>
      <c r="CA352" s="2"/>
      <c r="CB352" s="2"/>
      <c r="CC352" s="2"/>
      <c r="CD352" s="2"/>
      <c r="CE352" s="2"/>
      <c r="CF352" s="2"/>
      <c r="CG352" s="2"/>
      <c r="CH352" s="2"/>
      <c r="CI352" s="2"/>
      <c r="CJ352" s="2"/>
      <c r="CK352" s="2"/>
      <c r="CL352" s="2"/>
      <c r="CM352" s="2"/>
      <c r="CN352" s="2"/>
      <c r="CO352" s="2"/>
      <c r="CP352" s="2"/>
      <c r="CQ352" s="2"/>
      <c r="CR352" s="2"/>
      <c r="CS352" s="2"/>
      <c r="CT352" s="2"/>
      <c r="CU352" s="2"/>
      <c r="CV352" s="2"/>
      <c r="CW352" s="2"/>
      <c r="CX352" s="2"/>
    </row>
    <row r="353" spans="22:102">
      <c r="V353" s="2"/>
      <c r="AR353" s="2"/>
      <c r="AS353" s="2"/>
      <c r="AT353" s="2"/>
      <c r="AU353" s="2"/>
      <c r="AV353" s="2"/>
      <c r="AW353" s="2"/>
      <c r="AX353" s="2"/>
      <c r="AY353" s="2"/>
      <c r="AZ353" s="2"/>
      <c r="BA353" s="2"/>
      <c r="BB353" s="2"/>
      <c r="BC353" s="2"/>
      <c r="BD353" s="2"/>
      <c r="BE353" s="2"/>
      <c r="BF353" s="2"/>
      <c r="BG353" s="2"/>
      <c r="BH353" s="2"/>
      <c r="BI353" s="2"/>
      <c r="BJ353" s="2"/>
      <c r="BK353" s="2"/>
      <c r="BL353" s="2"/>
      <c r="BM353" s="2"/>
      <c r="BN353" s="2"/>
      <c r="BO353" s="2"/>
      <c r="BP353" s="2"/>
      <c r="BQ353" s="2"/>
      <c r="BR353" s="2"/>
      <c r="BS353" s="2"/>
      <c r="BT353" s="2"/>
      <c r="BU353" s="2"/>
      <c r="BV353" s="2"/>
      <c r="BW353" s="2"/>
      <c r="BX353" s="2"/>
      <c r="BY353" s="2"/>
      <c r="BZ353" s="2"/>
      <c r="CA353" s="2"/>
      <c r="CB353" s="2"/>
      <c r="CC353" s="2"/>
      <c r="CD353" s="2"/>
      <c r="CE353" s="2"/>
      <c r="CF353" s="2"/>
      <c r="CG353" s="2"/>
      <c r="CH353" s="2"/>
      <c r="CI353" s="2"/>
      <c r="CJ353" s="2"/>
      <c r="CK353" s="2"/>
      <c r="CL353" s="2"/>
      <c r="CM353" s="2"/>
      <c r="CN353" s="2"/>
      <c r="CO353" s="2"/>
      <c r="CP353" s="2"/>
      <c r="CQ353" s="2"/>
      <c r="CR353" s="2"/>
      <c r="CS353" s="2"/>
      <c r="CT353" s="2"/>
      <c r="CU353" s="2"/>
      <c r="CV353" s="2"/>
      <c r="CW353" s="2"/>
      <c r="CX353" s="2"/>
    </row>
    <row r="354" spans="22:102">
      <c r="V354" s="2"/>
      <c r="AR354" s="2"/>
      <c r="AS354" s="2"/>
      <c r="AT354" s="2"/>
      <c r="AU354" s="2"/>
      <c r="AV354" s="2"/>
      <c r="AW354" s="2"/>
      <c r="AX354" s="2"/>
      <c r="AY354" s="2"/>
      <c r="AZ354" s="2"/>
      <c r="BA354" s="2"/>
      <c r="BB354" s="2"/>
      <c r="BC354" s="2"/>
      <c r="BD354" s="2"/>
      <c r="BE354" s="2"/>
      <c r="BF354" s="2"/>
      <c r="BG354" s="2"/>
      <c r="BH354" s="2"/>
      <c r="BI354" s="2"/>
      <c r="BJ354" s="2"/>
      <c r="BK354" s="2"/>
      <c r="BL354" s="2"/>
      <c r="BM354" s="2"/>
      <c r="BN354" s="2"/>
      <c r="BO354" s="2"/>
      <c r="BP354" s="2"/>
      <c r="BQ354" s="2"/>
      <c r="BR354" s="2"/>
      <c r="BS354" s="2"/>
      <c r="BT354" s="2"/>
      <c r="BU354" s="2"/>
      <c r="BV354" s="2"/>
      <c r="BW354" s="2"/>
      <c r="BX354" s="2"/>
      <c r="BY354" s="2"/>
      <c r="BZ354" s="2"/>
      <c r="CA354" s="2"/>
      <c r="CB354" s="2"/>
      <c r="CC354" s="2"/>
      <c r="CD354" s="2"/>
      <c r="CE354" s="2"/>
      <c r="CF354" s="2"/>
      <c r="CG354" s="2"/>
      <c r="CH354" s="2"/>
      <c r="CI354" s="2"/>
      <c r="CJ354" s="2"/>
      <c r="CK354" s="2"/>
      <c r="CL354" s="2"/>
      <c r="CM354" s="2"/>
      <c r="CN354" s="2"/>
      <c r="CO354" s="2"/>
      <c r="CP354" s="2"/>
      <c r="CQ354" s="2"/>
      <c r="CR354" s="2"/>
      <c r="CS354" s="2"/>
      <c r="CT354" s="2"/>
      <c r="CU354" s="2"/>
      <c r="CV354" s="2"/>
      <c r="CW354" s="2"/>
      <c r="CX354" s="2"/>
    </row>
    <row r="355" spans="22:102">
      <c r="V355" s="2"/>
      <c r="AR355" s="2"/>
      <c r="AS355" s="2"/>
      <c r="AT355" s="2"/>
      <c r="AU355" s="2"/>
      <c r="AV355" s="2"/>
      <c r="AW355" s="2"/>
      <c r="AX355" s="2"/>
      <c r="AY355" s="2"/>
      <c r="AZ355" s="2"/>
      <c r="BA355" s="2"/>
      <c r="BB355" s="2"/>
      <c r="BC355" s="2"/>
      <c r="BD355" s="2"/>
      <c r="BE355" s="2"/>
      <c r="BF355" s="2"/>
      <c r="BG355" s="2"/>
      <c r="BH355" s="2"/>
      <c r="BI355" s="2"/>
      <c r="BJ355" s="2"/>
      <c r="BK355" s="2"/>
      <c r="BL355" s="2"/>
      <c r="BM355" s="2"/>
      <c r="BN355" s="2"/>
      <c r="BO355" s="2"/>
      <c r="BP355" s="2"/>
      <c r="BQ355" s="2"/>
      <c r="BR355" s="2"/>
      <c r="BS355" s="2"/>
      <c r="BT355" s="2"/>
      <c r="BU355" s="2"/>
      <c r="BV355" s="2"/>
      <c r="BW355" s="2"/>
      <c r="BX355" s="2"/>
      <c r="BY355" s="2"/>
      <c r="BZ355" s="2"/>
      <c r="CA355" s="2"/>
      <c r="CB355" s="2"/>
      <c r="CC355" s="2"/>
      <c r="CD355" s="2"/>
      <c r="CE355" s="2"/>
      <c r="CF355" s="2"/>
      <c r="CG355" s="2"/>
      <c r="CH355" s="2"/>
      <c r="CI355" s="2"/>
      <c r="CJ355" s="2"/>
      <c r="CK355" s="2"/>
      <c r="CL355" s="2"/>
      <c r="CM355" s="2"/>
      <c r="CN355" s="2"/>
      <c r="CO355" s="2"/>
      <c r="CP355" s="2"/>
      <c r="CQ355" s="2"/>
      <c r="CR355" s="2"/>
      <c r="CS355" s="2"/>
      <c r="CT355" s="2"/>
      <c r="CU355" s="2"/>
      <c r="CV355" s="2"/>
      <c r="CW355" s="2"/>
      <c r="CX355" s="2"/>
    </row>
    <row r="356" spans="22:102">
      <c r="V356" s="2"/>
      <c r="AR356" s="2"/>
      <c r="AS356" s="2"/>
      <c r="AT356" s="2"/>
      <c r="AU356" s="2"/>
      <c r="AV356" s="2"/>
      <c r="AW356" s="2"/>
      <c r="AX356" s="2"/>
      <c r="AY356" s="2"/>
      <c r="AZ356" s="2"/>
      <c r="BA356" s="2"/>
      <c r="BB356" s="2"/>
      <c r="BC356" s="2"/>
      <c r="BD356" s="2"/>
      <c r="BE356" s="2"/>
      <c r="BF356" s="2"/>
      <c r="BG356" s="2"/>
      <c r="BH356" s="2"/>
      <c r="BI356" s="2"/>
      <c r="BJ356" s="2"/>
      <c r="BK356" s="2"/>
      <c r="BL356" s="2"/>
      <c r="BM356" s="2"/>
      <c r="BN356" s="2"/>
      <c r="BO356" s="2"/>
      <c r="BP356" s="2"/>
      <c r="BQ356" s="2"/>
      <c r="BR356" s="2"/>
      <c r="BS356" s="2"/>
      <c r="BT356" s="2"/>
      <c r="BU356" s="2"/>
      <c r="BV356" s="2"/>
      <c r="BW356" s="2"/>
      <c r="BX356" s="2"/>
      <c r="BY356" s="2"/>
      <c r="BZ356" s="2"/>
      <c r="CA356" s="2"/>
      <c r="CB356" s="2"/>
      <c r="CC356" s="2"/>
      <c r="CD356" s="2"/>
      <c r="CE356" s="2"/>
      <c r="CF356" s="2"/>
      <c r="CG356" s="2"/>
      <c r="CH356" s="2"/>
      <c r="CI356" s="2"/>
      <c r="CJ356" s="2"/>
      <c r="CK356" s="2"/>
      <c r="CL356" s="2"/>
      <c r="CM356" s="2"/>
      <c r="CN356" s="2"/>
      <c r="CO356" s="2"/>
      <c r="CP356" s="2"/>
      <c r="CQ356" s="2"/>
      <c r="CR356" s="2"/>
      <c r="CS356" s="2"/>
      <c r="CT356" s="2"/>
      <c r="CU356" s="2"/>
      <c r="CV356" s="2"/>
      <c r="CW356" s="2"/>
      <c r="CX356" s="2"/>
    </row>
    <row r="357" spans="22:102">
      <c r="V357" s="2"/>
      <c r="AR357" s="2"/>
      <c r="AS357" s="2"/>
      <c r="AT357" s="2"/>
      <c r="AU357" s="2"/>
      <c r="AV357" s="2"/>
      <c r="AW357" s="2"/>
      <c r="AX357" s="2"/>
      <c r="AY357" s="2"/>
      <c r="AZ357" s="2"/>
      <c r="BA357" s="2"/>
      <c r="BB357" s="2"/>
      <c r="BC357" s="2"/>
      <c r="BD357" s="2"/>
      <c r="BE357" s="2"/>
      <c r="BF357" s="2"/>
      <c r="BG357" s="2"/>
      <c r="BH357" s="2"/>
      <c r="BI357" s="2"/>
      <c r="BJ357" s="2"/>
      <c r="BK357" s="2"/>
      <c r="BL357" s="2"/>
      <c r="BM357" s="2"/>
      <c r="BN357" s="2"/>
      <c r="BO357" s="2"/>
      <c r="BP357" s="2"/>
      <c r="BQ357" s="2"/>
      <c r="BR357" s="2"/>
      <c r="BS357" s="2"/>
      <c r="BT357" s="2"/>
      <c r="BU357" s="2"/>
      <c r="BV357" s="2"/>
      <c r="BW357" s="2"/>
      <c r="BX357" s="2"/>
      <c r="BY357" s="2"/>
      <c r="BZ357" s="2"/>
      <c r="CA357" s="2"/>
      <c r="CB357" s="2"/>
      <c r="CC357" s="2"/>
      <c r="CD357" s="2"/>
      <c r="CE357" s="2"/>
      <c r="CF357" s="2"/>
      <c r="CG357" s="2"/>
      <c r="CH357" s="2"/>
      <c r="CI357" s="2"/>
      <c r="CJ357" s="2"/>
      <c r="CK357" s="2"/>
      <c r="CL357" s="2"/>
      <c r="CM357" s="2"/>
      <c r="CN357" s="2"/>
      <c r="CO357" s="2"/>
      <c r="CP357" s="2"/>
      <c r="CQ357" s="2"/>
      <c r="CR357" s="2"/>
      <c r="CS357" s="2"/>
      <c r="CT357" s="2"/>
      <c r="CU357" s="2"/>
      <c r="CV357" s="2"/>
      <c r="CW357" s="2"/>
      <c r="CX357" s="2"/>
    </row>
    <row r="358" spans="22:102">
      <c r="V358" s="2"/>
      <c r="AR358" s="2"/>
      <c r="AS358" s="2"/>
      <c r="AT358" s="2"/>
      <c r="AU358" s="2"/>
      <c r="AV358" s="2"/>
      <c r="AW358" s="2"/>
      <c r="AX358" s="2"/>
      <c r="AY358" s="2"/>
      <c r="AZ358" s="2"/>
      <c r="BA358" s="2"/>
      <c r="BB358" s="2"/>
      <c r="BC358" s="2"/>
      <c r="BD358" s="2"/>
      <c r="BE358" s="2"/>
      <c r="BF358" s="2"/>
      <c r="BG358" s="2"/>
      <c r="BH358" s="2"/>
      <c r="BI358" s="2"/>
      <c r="BJ358" s="2"/>
      <c r="BK358" s="2"/>
      <c r="BL358" s="2"/>
      <c r="BM358" s="2"/>
      <c r="BN358" s="2"/>
      <c r="BO358" s="2"/>
      <c r="BP358" s="2"/>
      <c r="BQ358" s="2"/>
      <c r="BR358" s="2"/>
      <c r="BS358" s="2"/>
      <c r="BT358" s="2"/>
      <c r="BU358" s="2"/>
      <c r="BV358" s="2"/>
      <c r="BW358" s="2"/>
      <c r="BX358" s="2"/>
      <c r="BY358" s="2"/>
      <c r="BZ358" s="2"/>
      <c r="CA358" s="2"/>
      <c r="CB358" s="2"/>
      <c r="CC358" s="2"/>
      <c r="CD358" s="2"/>
      <c r="CE358" s="2"/>
      <c r="CF358" s="2"/>
      <c r="CG358" s="2"/>
      <c r="CH358" s="2"/>
      <c r="CI358" s="2"/>
      <c r="CJ358" s="2"/>
      <c r="CK358" s="2"/>
      <c r="CL358" s="2"/>
      <c r="CM358" s="2"/>
      <c r="CN358" s="2"/>
      <c r="CO358" s="2"/>
      <c r="CP358" s="2"/>
      <c r="CQ358" s="2"/>
      <c r="CR358" s="2"/>
      <c r="CS358" s="2"/>
      <c r="CT358" s="2"/>
      <c r="CU358" s="2"/>
      <c r="CV358" s="2"/>
      <c r="CW358" s="2"/>
      <c r="CX358" s="2"/>
    </row>
    <row r="359" spans="22:102">
      <c r="V359" s="2"/>
      <c r="AR359" s="2"/>
      <c r="AS359" s="2"/>
      <c r="AT359" s="2"/>
      <c r="AU359" s="2"/>
      <c r="AV359" s="2"/>
      <c r="AW359" s="2"/>
      <c r="AX359" s="2"/>
      <c r="AY359" s="2"/>
      <c r="AZ359" s="2"/>
      <c r="BA359" s="2"/>
      <c r="BB359" s="2"/>
      <c r="BC359" s="2"/>
      <c r="BD359" s="2"/>
      <c r="BE359" s="2"/>
      <c r="BF359" s="2"/>
      <c r="BG359" s="2"/>
      <c r="BH359" s="2"/>
      <c r="BI359" s="2"/>
      <c r="BJ359" s="2"/>
      <c r="BK359" s="2"/>
      <c r="BL359" s="2"/>
      <c r="BM359" s="2"/>
      <c r="BN359" s="2"/>
      <c r="BO359" s="2"/>
      <c r="BP359" s="2"/>
      <c r="BQ359" s="2"/>
      <c r="BR359" s="2"/>
      <c r="BS359" s="2"/>
      <c r="BT359" s="2"/>
      <c r="BU359" s="2"/>
      <c r="BV359" s="2"/>
      <c r="BW359" s="2"/>
      <c r="BX359" s="2"/>
      <c r="BY359" s="2"/>
      <c r="BZ359" s="2"/>
      <c r="CA359" s="2"/>
      <c r="CB359" s="2"/>
      <c r="CC359" s="2"/>
      <c r="CD359" s="2"/>
      <c r="CE359" s="2"/>
      <c r="CF359" s="2"/>
      <c r="CG359" s="2"/>
      <c r="CH359" s="2"/>
      <c r="CI359" s="2"/>
      <c r="CJ359" s="2"/>
      <c r="CK359" s="2"/>
      <c r="CL359" s="2"/>
      <c r="CM359" s="2"/>
      <c r="CN359" s="2"/>
      <c r="CO359" s="2"/>
      <c r="CP359" s="2"/>
      <c r="CQ359" s="2"/>
      <c r="CR359" s="2"/>
      <c r="CS359" s="2"/>
      <c r="CT359" s="2"/>
      <c r="CU359" s="2"/>
      <c r="CV359" s="2"/>
      <c r="CW359" s="2"/>
      <c r="CX359" s="2"/>
    </row>
    <row r="360" spans="22:102">
      <c r="V360" s="2"/>
      <c r="AR360" s="2"/>
      <c r="AS360" s="2"/>
      <c r="AT360" s="2"/>
      <c r="AU360" s="2"/>
      <c r="AV360" s="2"/>
      <c r="AW360" s="2"/>
      <c r="AX360" s="2"/>
      <c r="AY360" s="2"/>
      <c r="AZ360" s="2"/>
      <c r="BA360" s="2"/>
      <c r="BB360" s="2"/>
      <c r="BC360" s="2"/>
      <c r="BD360" s="2"/>
      <c r="BE360" s="2"/>
      <c r="BF360" s="2"/>
      <c r="BG360" s="2"/>
      <c r="BH360" s="2"/>
      <c r="BI360" s="2"/>
      <c r="BJ360" s="2"/>
      <c r="BK360" s="2"/>
      <c r="BL360" s="2"/>
      <c r="BM360" s="2"/>
      <c r="BN360" s="2"/>
      <c r="BO360" s="2"/>
      <c r="BP360" s="2"/>
      <c r="BQ360" s="2"/>
      <c r="BR360" s="2"/>
      <c r="BS360" s="2"/>
      <c r="BT360" s="2"/>
      <c r="BU360" s="2"/>
      <c r="BV360" s="2"/>
      <c r="BW360" s="2"/>
      <c r="BX360" s="2"/>
      <c r="BY360" s="2"/>
      <c r="BZ360" s="2"/>
      <c r="CA360" s="2"/>
      <c r="CB360" s="2"/>
      <c r="CC360" s="2"/>
      <c r="CD360" s="2"/>
      <c r="CE360" s="2"/>
      <c r="CF360" s="2"/>
      <c r="CG360" s="2"/>
      <c r="CH360" s="2"/>
      <c r="CI360" s="2"/>
      <c r="CJ360" s="2"/>
      <c r="CK360" s="2"/>
      <c r="CL360" s="2"/>
      <c r="CM360" s="2"/>
      <c r="CN360" s="2"/>
      <c r="CO360" s="2"/>
      <c r="CP360" s="2"/>
      <c r="CQ360" s="2"/>
      <c r="CR360" s="2"/>
      <c r="CS360" s="2"/>
      <c r="CT360" s="2"/>
      <c r="CU360" s="2"/>
      <c r="CV360" s="2"/>
      <c r="CW360" s="2"/>
      <c r="CX360" s="2"/>
    </row>
    <row r="361" spans="22:102">
      <c r="V361" s="2"/>
      <c r="AR361" s="2"/>
      <c r="AS361" s="2"/>
      <c r="AT361" s="2"/>
      <c r="AU361" s="2"/>
      <c r="AV361" s="2"/>
      <c r="AW361" s="2"/>
      <c r="AX361" s="2"/>
      <c r="AY361" s="2"/>
      <c r="AZ361" s="2"/>
      <c r="BA361" s="2"/>
      <c r="BB361" s="2"/>
      <c r="BC361" s="2"/>
      <c r="BD361" s="2"/>
      <c r="BE361" s="2"/>
      <c r="BF361" s="2"/>
      <c r="BG361" s="2"/>
      <c r="BH361" s="2"/>
      <c r="BI361" s="2"/>
      <c r="BJ361" s="2"/>
      <c r="BK361" s="2"/>
      <c r="BL361" s="2"/>
      <c r="BM361" s="2"/>
      <c r="BN361" s="2"/>
      <c r="BO361" s="2"/>
      <c r="BP361" s="2"/>
      <c r="BQ361" s="2"/>
      <c r="BR361" s="2"/>
      <c r="BS361" s="2"/>
      <c r="BT361" s="2"/>
      <c r="BU361" s="2"/>
      <c r="BV361" s="2"/>
      <c r="BW361" s="2"/>
      <c r="BX361" s="2"/>
      <c r="BY361" s="2"/>
      <c r="BZ361" s="2"/>
      <c r="CA361" s="2"/>
      <c r="CB361" s="2"/>
      <c r="CC361" s="2"/>
      <c r="CD361" s="2"/>
      <c r="CE361" s="2"/>
      <c r="CF361" s="2"/>
      <c r="CG361" s="2"/>
      <c r="CH361" s="2"/>
      <c r="CI361" s="2"/>
      <c r="CJ361" s="2"/>
      <c r="CK361" s="2"/>
      <c r="CL361" s="2"/>
      <c r="CM361" s="2"/>
      <c r="CN361" s="2"/>
      <c r="CO361" s="2"/>
      <c r="CP361" s="2"/>
      <c r="CQ361" s="2"/>
      <c r="CR361" s="2"/>
      <c r="CS361" s="2"/>
      <c r="CT361" s="2"/>
      <c r="CU361" s="2"/>
      <c r="CV361" s="2"/>
      <c r="CW361" s="2"/>
      <c r="CX361" s="2"/>
    </row>
    <row r="362" spans="22:102">
      <c r="V362" s="2"/>
      <c r="AR362" s="2"/>
      <c r="AS362" s="2"/>
      <c r="AT362" s="2"/>
      <c r="AU362" s="2"/>
      <c r="AV362" s="2"/>
      <c r="AW362" s="2"/>
      <c r="AX362" s="2"/>
      <c r="AY362" s="2"/>
      <c r="AZ362" s="2"/>
      <c r="BA362" s="2"/>
      <c r="BB362" s="2"/>
      <c r="BC362" s="2"/>
      <c r="BD362" s="2"/>
      <c r="BE362" s="2"/>
      <c r="BF362" s="2"/>
      <c r="BG362" s="2"/>
      <c r="BH362" s="2"/>
      <c r="BI362" s="2"/>
      <c r="BJ362" s="2"/>
      <c r="BK362" s="2"/>
      <c r="BL362" s="2"/>
      <c r="BM362" s="2"/>
      <c r="BN362" s="2"/>
      <c r="BO362" s="2"/>
      <c r="BP362" s="2"/>
      <c r="BQ362" s="2"/>
      <c r="BR362" s="2"/>
      <c r="BS362" s="2"/>
      <c r="BT362" s="2"/>
      <c r="BU362" s="2"/>
      <c r="BV362" s="2"/>
      <c r="BW362" s="2"/>
      <c r="BX362" s="2"/>
      <c r="BY362" s="2"/>
      <c r="BZ362" s="2"/>
      <c r="CA362" s="2"/>
      <c r="CB362" s="2"/>
      <c r="CC362" s="2"/>
      <c r="CD362" s="2"/>
      <c r="CE362" s="2"/>
      <c r="CF362" s="2"/>
      <c r="CG362" s="2"/>
      <c r="CH362" s="2"/>
      <c r="CI362" s="2"/>
      <c r="CJ362" s="2"/>
      <c r="CK362" s="2"/>
      <c r="CL362" s="2"/>
      <c r="CM362" s="2"/>
      <c r="CN362" s="2"/>
      <c r="CO362" s="2"/>
      <c r="CP362" s="2"/>
      <c r="CQ362" s="2"/>
      <c r="CR362" s="2"/>
      <c r="CS362" s="2"/>
      <c r="CT362" s="2"/>
      <c r="CU362" s="2"/>
      <c r="CV362" s="2"/>
      <c r="CW362" s="2"/>
      <c r="CX362" s="2"/>
    </row>
    <row r="363" spans="22:102">
      <c r="V363" s="2"/>
      <c r="AR363" s="2"/>
      <c r="AS363" s="2"/>
      <c r="AT363" s="2"/>
      <c r="AU363" s="2"/>
      <c r="AV363" s="2"/>
      <c r="AW363" s="2"/>
      <c r="AX363" s="2"/>
      <c r="AY363" s="2"/>
      <c r="AZ363" s="2"/>
      <c r="BA363" s="2"/>
      <c r="BB363" s="2"/>
      <c r="BC363" s="2"/>
      <c r="BD363" s="2"/>
      <c r="BE363" s="2"/>
      <c r="BF363" s="2"/>
      <c r="BG363" s="2"/>
      <c r="BH363" s="2"/>
      <c r="BI363" s="2"/>
      <c r="BJ363" s="2"/>
      <c r="BK363" s="2"/>
      <c r="BL363" s="2"/>
      <c r="BM363" s="2"/>
      <c r="BN363" s="2"/>
      <c r="BO363" s="2"/>
      <c r="BP363" s="2"/>
      <c r="BQ363" s="2"/>
      <c r="BR363" s="2"/>
      <c r="BS363" s="2"/>
      <c r="BT363" s="2"/>
      <c r="BU363" s="2"/>
      <c r="BV363" s="2"/>
      <c r="BW363" s="2"/>
      <c r="BX363" s="2"/>
      <c r="BY363" s="2"/>
      <c r="BZ363" s="2"/>
      <c r="CA363" s="2"/>
      <c r="CB363" s="2"/>
      <c r="CC363" s="2"/>
      <c r="CD363" s="2"/>
      <c r="CE363" s="2"/>
      <c r="CF363" s="2"/>
      <c r="CG363" s="2"/>
      <c r="CH363" s="2"/>
      <c r="CI363" s="2"/>
      <c r="CJ363" s="2"/>
      <c r="CK363" s="2"/>
      <c r="CL363" s="2"/>
      <c r="CM363" s="2"/>
      <c r="CN363" s="2"/>
      <c r="CO363" s="2"/>
      <c r="CP363" s="2"/>
      <c r="CQ363" s="2"/>
      <c r="CR363" s="2"/>
      <c r="CS363" s="2"/>
      <c r="CT363" s="2"/>
      <c r="CU363" s="2"/>
      <c r="CV363" s="2"/>
      <c r="CW363" s="2"/>
      <c r="CX363" s="2"/>
    </row>
    <row r="364" spans="22:102">
      <c r="V364" s="2"/>
      <c r="AR364" s="2"/>
      <c r="AS364" s="2"/>
      <c r="AT364" s="2"/>
      <c r="AU364" s="2"/>
      <c r="AV364" s="2"/>
      <c r="AW364" s="2"/>
      <c r="AX364" s="2"/>
      <c r="AY364" s="2"/>
      <c r="AZ364" s="2"/>
      <c r="BA364" s="2"/>
      <c r="BB364" s="2"/>
      <c r="BC364" s="2"/>
      <c r="BD364" s="2"/>
      <c r="BE364" s="2"/>
      <c r="BF364" s="2"/>
      <c r="BG364" s="2"/>
      <c r="BH364" s="2"/>
      <c r="BI364" s="2"/>
      <c r="BJ364" s="2"/>
      <c r="BK364" s="2"/>
      <c r="BL364" s="2"/>
      <c r="BM364" s="2"/>
      <c r="BN364" s="2"/>
      <c r="BO364" s="2"/>
      <c r="BP364" s="2"/>
      <c r="BQ364" s="2"/>
      <c r="BR364" s="2"/>
      <c r="BS364" s="2"/>
      <c r="BT364" s="2"/>
      <c r="BU364" s="2"/>
      <c r="BV364" s="2"/>
      <c r="BW364" s="2"/>
      <c r="BX364" s="2"/>
      <c r="BY364" s="2"/>
      <c r="BZ364" s="2"/>
      <c r="CA364" s="2"/>
      <c r="CB364" s="2"/>
      <c r="CC364" s="2"/>
      <c r="CD364" s="2"/>
      <c r="CE364" s="2"/>
      <c r="CF364" s="2"/>
      <c r="CG364" s="2"/>
      <c r="CH364" s="2"/>
      <c r="CI364" s="2"/>
      <c r="CJ364" s="2"/>
      <c r="CK364" s="2"/>
      <c r="CL364" s="2"/>
      <c r="CM364" s="2"/>
      <c r="CN364" s="2"/>
      <c r="CO364" s="2"/>
      <c r="CP364" s="2"/>
      <c r="CQ364" s="2"/>
      <c r="CR364" s="2"/>
      <c r="CS364" s="2"/>
      <c r="CT364" s="2"/>
      <c r="CU364" s="2"/>
      <c r="CV364" s="2"/>
      <c r="CW364" s="2"/>
      <c r="CX364" s="2"/>
    </row>
    <row r="365" spans="22:102">
      <c r="V365" s="2"/>
      <c r="AR365" s="2"/>
      <c r="AS365" s="2"/>
      <c r="AT365" s="2"/>
      <c r="AU365" s="2"/>
      <c r="AV365" s="2"/>
      <c r="AW365" s="2"/>
      <c r="AX365" s="2"/>
      <c r="AY365" s="2"/>
      <c r="AZ365" s="2"/>
      <c r="BA365" s="2"/>
      <c r="BB365" s="2"/>
      <c r="BC365" s="2"/>
      <c r="BD365" s="2"/>
      <c r="BE365" s="2"/>
      <c r="BF365" s="2"/>
      <c r="BG365" s="2"/>
      <c r="BH365" s="2"/>
      <c r="BI365" s="2"/>
      <c r="BJ365" s="2"/>
      <c r="BK365" s="2"/>
      <c r="BL365" s="2"/>
      <c r="BM365" s="2"/>
      <c r="BN365" s="2"/>
      <c r="BO365" s="2"/>
      <c r="BP365" s="2"/>
      <c r="BQ365" s="2"/>
      <c r="BR365" s="2"/>
      <c r="BS365" s="2"/>
      <c r="BT365" s="2"/>
      <c r="BU365" s="2"/>
      <c r="BV365" s="2"/>
      <c r="BW365" s="2"/>
      <c r="BX365" s="2"/>
      <c r="BY365" s="2"/>
      <c r="BZ365" s="2"/>
      <c r="CA365" s="2"/>
      <c r="CB365" s="2"/>
      <c r="CC365" s="2"/>
      <c r="CD365" s="2"/>
      <c r="CE365" s="2"/>
      <c r="CF365" s="2"/>
      <c r="CG365" s="2"/>
      <c r="CH365" s="2"/>
      <c r="CI365" s="2"/>
      <c r="CJ365" s="2"/>
      <c r="CK365" s="2"/>
      <c r="CL365" s="2"/>
      <c r="CM365" s="2"/>
      <c r="CN365" s="2"/>
      <c r="CO365" s="2"/>
      <c r="CP365" s="2"/>
      <c r="CQ365" s="2"/>
      <c r="CR365" s="2"/>
      <c r="CS365" s="2"/>
      <c r="CT365" s="2"/>
      <c r="CU365" s="2"/>
      <c r="CV365" s="2"/>
      <c r="CW365" s="2"/>
      <c r="CX365" s="2"/>
    </row>
    <row r="366" spans="22:102">
      <c r="V366" s="2"/>
      <c r="AR366" s="2"/>
      <c r="AS366" s="2"/>
      <c r="AT366" s="2"/>
      <c r="AU366" s="2"/>
      <c r="AV366" s="2"/>
      <c r="AW366" s="2"/>
      <c r="AX366" s="2"/>
      <c r="AY366" s="2"/>
      <c r="AZ366" s="2"/>
      <c r="BA366" s="2"/>
      <c r="BB366" s="2"/>
      <c r="BC366" s="2"/>
      <c r="BD366" s="2"/>
      <c r="BE366" s="2"/>
      <c r="BF366" s="2"/>
      <c r="BG366" s="2"/>
      <c r="BH366" s="2"/>
      <c r="BI366" s="2"/>
      <c r="BJ366" s="2"/>
      <c r="BK366" s="2"/>
      <c r="BL366" s="2"/>
      <c r="BM366" s="2"/>
      <c r="BN366" s="2"/>
      <c r="BO366" s="2"/>
      <c r="BP366" s="2"/>
      <c r="BQ366" s="2"/>
      <c r="BR366" s="2"/>
      <c r="BS366" s="2"/>
      <c r="BT366" s="2"/>
      <c r="BU366" s="2"/>
      <c r="BV366" s="2"/>
      <c r="BW366" s="2"/>
      <c r="BX366" s="2"/>
      <c r="BY366" s="2"/>
      <c r="BZ366" s="2"/>
      <c r="CA366" s="2"/>
      <c r="CB366" s="2"/>
      <c r="CC366" s="2"/>
      <c r="CD366" s="2"/>
      <c r="CE366" s="2"/>
      <c r="CF366" s="2"/>
      <c r="CG366" s="2"/>
      <c r="CH366" s="2"/>
      <c r="CI366" s="2"/>
      <c r="CJ366" s="2"/>
      <c r="CK366" s="2"/>
      <c r="CL366" s="2"/>
      <c r="CM366" s="2"/>
      <c r="CN366" s="2"/>
      <c r="CO366" s="2"/>
      <c r="CP366" s="2"/>
      <c r="CQ366" s="2"/>
      <c r="CR366" s="2"/>
      <c r="CS366" s="2"/>
      <c r="CT366" s="2"/>
      <c r="CU366" s="2"/>
      <c r="CV366" s="2"/>
      <c r="CW366" s="2"/>
      <c r="CX366" s="2"/>
    </row>
    <row r="367" spans="22:102">
      <c r="V367" s="2"/>
      <c r="AR367" s="2"/>
      <c r="AS367" s="2"/>
      <c r="AT367" s="2"/>
      <c r="AU367" s="2"/>
      <c r="AV367" s="2"/>
      <c r="AW367" s="2"/>
      <c r="AX367" s="2"/>
      <c r="AY367" s="2"/>
      <c r="AZ367" s="2"/>
      <c r="BA367" s="2"/>
      <c r="BB367" s="2"/>
      <c r="BC367" s="2"/>
      <c r="BD367" s="2"/>
      <c r="BE367" s="2"/>
      <c r="BF367" s="2"/>
      <c r="BG367" s="2"/>
      <c r="BH367" s="2"/>
      <c r="BI367" s="2"/>
      <c r="BJ367" s="2"/>
      <c r="BK367" s="2"/>
      <c r="BL367" s="2"/>
      <c r="BM367" s="2"/>
      <c r="BN367" s="2"/>
      <c r="BO367" s="2"/>
      <c r="BP367" s="2"/>
      <c r="BQ367" s="2"/>
      <c r="BR367" s="2"/>
      <c r="BS367" s="2"/>
      <c r="BT367" s="2"/>
      <c r="BU367" s="2"/>
      <c r="BV367" s="2"/>
      <c r="BW367" s="2"/>
      <c r="BX367" s="2"/>
      <c r="BY367" s="2"/>
      <c r="BZ367" s="2"/>
      <c r="CA367" s="2"/>
      <c r="CB367" s="2"/>
      <c r="CC367" s="2"/>
      <c r="CD367" s="2"/>
      <c r="CE367" s="2"/>
      <c r="CF367" s="2"/>
      <c r="CG367" s="2"/>
      <c r="CH367" s="2"/>
      <c r="CI367" s="2"/>
      <c r="CJ367" s="2"/>
      <c r="CK367" s="2"/>
      <c r="CL367" s="2"/>
      <c r="CM367" s="2"/>
      <c r="CN367" s="2"/>
      <c r="CO367" s="2"/>
      <c r="CP367" s="2"/>
      <c r="CQ367" s="2"/>
      <c r="CR367" s="2"/>
      <c r="CS367" s="2"/>
      <c r="CT367" s="2"/>
      <c r="CU367" s="2"/>
      <c r="CV367" s="2"/>
      <c r="CW367" s="2"/>
      <c r="CX367" s="2"/>
    </row>
    <row r="368" spans="22:102">
      <c r="V368" s="2"/>
      <c r="AR368" s="2"/>
      <c r="AS368" s="2"/>
      <c r="AT368" s="2"/>
      <c r="AU368" s="2"/>
      <c r="AV368" s="2"/>
      <c r="AW368" s="2"/>
      <c r="AX368" s="2"/>
      <c r="AY368" s="2"/>
      <c r="AZ368" s="2"/>
      <c r="BA368" s="2"/>
      <c r="BB368" s="2"/>
      <c r="BC368" s="2"/>
      <c r="BD368" s="2"/>
      <c r="BE368" s="2"/>
      <c r="BF368" s="2"/>
      <c r="BG368" s="2"/>
      <c r="BH368" s="2"/>
      <c r="BI368" s="2"/>
      <c r="BJ368" s="2"/>
      <c r="BK368" s="2"/>
      <c r="BL368" s="2"/>
      <c r="BM368" s="2"/>
      <c r="BN368" s="2"/>
      <c r="BO368" s="2"/>
      <c r="BP368" s="2"/>
      <c r="BQ368" s="2"/>
      <c r="BR368" s="2"/>
      <c r="BS368" s="2"/>
      <c r="BT368" s="2"/>
      <c r="BU368" s="2"/>
      <c r="BV368" s="2"/>
      <c r="BW368" s="2"/>
      <c r="BX368" s="2"/>
      <c r="BY368" s="2"/>
      <c r="BZ368" s="2"/>
      <c r="CA368" s="2"/>
      <c r="CB368" s="2"/>
      <c r="CC368" s="2"/>
      <c r="CD368" s="2"/>
      <c r="CE368" s="2"/>
      <c r="CF368" s="2"/>
      <c r="CG368" s="2"/>
      <c r="CH368" s="2"/>
      <c r="CI368" s="2"/>
      <c r="CJ368" s="2"/>
      <c r="CK368" s="2"/>
      <c r="CL368" s="2"/>
      <c r="CM368" s="2"/>
      <c r="CN368" s="2"/>
      <c r="CO368" s="2"/>
      <c r="CP368" s="2"/>
      <c r="CQ368" s="2"/>
      <c r="CR368" s="2"/>
      <c r="CS368" s="2"/>
      <c r="CT368" s="2"/>
      <c r="CU368" s="2"/>
      <c r="CV368" s="2"/>
      <c r="CW368" s="2"/>
      <c r="CX368" s="2"/>
    </row>
    <row r="369" spans="22:102">
      <c r="V369" s="2"/>
      <c r="AR369" s="2"/>
      <c r="AS369" s="2"/>
      <c r="AT369" s="2"/>
      <c r="AU369" s="2"/>
      <c r="AV369" s="2"/>
      <c r="AW369" s="2"/>
      <c r="AX369" s="2"/>
      <c r="AY369" s="2"/>
      <c r="AZ369" s="2"/>
      <c r="BA369" s="2"/>
      <c r="BB369" s="2"/>
      <c r="BC369" s="2"/>
      <c r="BD369" s="2"/>
      <c r="BE369" s="2"/>
      <c r="BF369" s="2"/>
      <c r="BG369" s="2"/>
      <c r="BH369" s="2"/>
      <c r="BI369" s="2"/>
      <c r="BJ369" s="2"/>
      <c r="BK369" s="2"/>
      <c r="BL369" s="2"/>
      <c r="BM369" s="2"/>
      <c r="BN369" s="2"/>
      <c r="BO369" s="2"/>
      <c r="BP369" s="2"/>
      <c r="BQ369" s="2"/>
      <c r="BR369" s="2"/>
      <c r="BS369" s="2"/>
      <c r="BT369" s="2"/>
      <c r="BU369" s="2"/>
      <c r="BV369" s="2"/>
      <c r="BW369" s="2"/>
      <c r="BX369" s="2"/>
      <c r="BY369" s="2"/>
      <c r="BZ369" s="2"/>
      <c r="CA369" s="2"/>
      <c r="CB369" s="2"/>
      <c r="CC369" s="2"/>
      <c r="CD369" s="2"/>
      <c r="CE369" s="2"/>
      <c r="CF369" s="2"/>
      <c r="CG369" s="2"/>
      <c r="CH369" s="2"/>
      <c r="CI369" s="2"/>
      <c r="CJ369" s="2"/>
      <c r="CK369" s="2"/>
      <c r="CL369" s="2"/>
      <c r="CM369" s="2"/>
      <c r="CN369" s="2"/>
      <c r="CO369" s="2"/>
      <c r="CP369" s="2"/>
      <c r="CQ369" s="2"/>
      <c r="CR369" s="2"/>
      <c r="CS369" s="2"/>
      <c r="CT369" s="2"/>
      <c r="CU369" s="2"/>
      <c r="CV369" s="2"/>
      <c r="CW369" s="2"/>
      <c r="CX369" s="2"/>
    </row>
    <row r="370" spans="22:102">
      <c r="V370" s="2"/>
      <c r="AR370" s="2"/>
      <c r="AS370" s="2"/>
      <c r="AT370" s="2"/>
      <c r="AU370" s="2"/>
      <c r="AV370" s="2"/>
      <c r="AW370" s="2"/>
      <c r="AX370" s="2"/>
      <c r="AY370" s="2"/>
      <c r="AZ370" s="2"/>
      <c r="BA370" s="2"/>
      <c r="BB370" s="2"/>
      <c r="BC370" s="2"/>
      <c r="BD370" s="2"/>
      <c r="BE370" s="2"/>
      <c r="BF370" s="2"/>
      <c r="BG370" s="2"/>
      <c r="BH370" s="2"/>
      <c r="BI370" s="2"/>
      <c r="BJ370" s="2"/>
      <c r="BK370" s="2"/>
      <c r="BL370" s="2"/>
      <c r="BM370" s="2"/>
      <c r="BN370" s="2"/>
      <c r="BO370" s="2"/>
      <c r="BP370" s="2"/>
      <c r="BQ370" s="2"/>
      <c r="BR370" s="2"/>
      <c r="BS370" s="2"/>
      <c r="BT370" s="2"/>
      <c r="BU370" s="2"/>
      <c r="BV370" s="2"/>
      <c r="BW370" s="2"/>
      <c r="BX370" s="2"/>
      <c r="BY370" s="2"/>
      <c r="BZ370" s="2"/>
      <c r="CA370" s="2"/>
      <c r="CB370" s="2"/>
      <c r="CC370" s="2"/>
      <c r="CD370" s="2"/>
      <c r="CE370" s="2"/>
      <c r="CF370" s="2"/>
      <c r="CG370" s="2"/>
      <c r="CH370" s="2"/>
      <c r="CI370" s="2"/>
      <c r="CJ370" s="2"/>
      <c r="CK370" s="2"/>
      <c r="CL370" s="2"/>
      <c r="CM370" s="2"/>
      <c r="CN370" s="2"/>
      <c r="CO370" s="2"/>
      <c r="CP370" s="2"/>
      <c r="CQ370" s="2"/>
      <c r="CR370" s="2"/>
      <c r="CS370" s="2"/>
      <c r="CT370" s="2"/>
      <c r="CU370" s="2"/>
      <c r="CV370" s="2"/>
      <c r="CW370" s="2"/>
      <c r="CX370" s="2"/>
    </row>
    <row r="371" spans="22:102">
      <c r="V371" s="2"/>
      <c r="AR371" s="2"/>
      <c r="AS371" s="2"/>
      <c r="AT371" s="2"/>
      <c r="AU371" s="2"/>
      <c r="AV371" s="2"/>
      <c r="AW371" s="2"/>
      <c r="AX371" s="2"/>
      <c r="AY371" s="2"/>
      <c r="AZ371" s="2"/>
      <c r="BA371" s="2"/>
      <c r="BB371" s="2"/>
      <c r="BC371" s="2"/>
      <c r="BD371" s="2"/>
      <c r="BE371" s="2"/>
      <c r="BF371" s="2"/>
      <c r="BG371" s="2"/>
      <c r="BH371" s="2"/>
      <c r="BI371" s="2"/>
      <c r="BJ371" s="2"/>
      <c r="BK371" s="2"/>
      <c r="BL371" s="2"/>
      <c r="BM371" s="2"/>
      <c r="BN371" s="2"/>
      <c r="BO371" s="2"/>
      <c r="BP371" s="2"/>
      <c r="BQ371" s="2"/>
      <c r="BR371" s="2"/>
      <c r="BS371" s="2"/>
      <c r="BT371" s="2"/>
      <c r="BU371" s="2"/>
      <c r="BV371" s="2"/>
      <c r="BW371" s="2"/>
      <c r="BX371" s="2"/>
      <c r="BY371" s="2"/>
      <c r="BZ371" s="2"/>
      <c r="CA371" s="2"/>
      <c r="CB371" s="2"/>
      <c r="CC371" s="2"/>
      <c r="CD371" s="2"/>
      <c r="CE371" s="2"/>
      <c r="CF371" s="2"/>
      <c r="CG371" s="2"/>
      <c r="CH371" s="2"/>
      <c r="CI371" s="2"/>
      <c r="CJ371" s="2"/>
      <c r="CK371" s="2"/>
      <c r="CL371" s="2"/>
      <c r="CM371" s="2"/>
      <c r="CN371" s="2"/>
      <c r="CO371" s="2"/>
      <c r="CP371" s="2"/>
      <c r="CQ371" s="2"/>
      <c r="CR371" s="2"/>
      <c r="CS371" s="2"/>
      <c r="CT371" s="2"/>
      <c r="CU371" s="2"/>
      <c r="CV371" s="2"/>
      <c r="CW371" s="2"/>
      <c r="CX371" s="2"/>
    </row>
    <row r="372" spans="22:102">
      <c r="V372" s="2"/>
      <c r="AR372" s="2"/>
      <c r="AS372" s="2"/>
      <c r="AT372" s="2"/>
      <c r="AU372" s="2"/>
      <c r="AV372" s="2"/>
      <c r="AW372" s="2"/>
      <c r="AX372" s="2"/>
      <c r="AY372" s="2"/>
      <c r="AZ372" s="2"/>
      <c r="BA372" s="2"/>
      <c r="BB372" s="2"/>
      <c r="BC372" s="2"/>
      <c r="BD372" s="2"/>
      <c r="BE372" s="2"/>
      <c r="BF372" s="2"/>
      <c r="BG372" s="2"/>
      <c r="BH372" s="2"/>
      <c r="BI372" s="2"/>
      <c r="BJ372" s="2"/>
      <c r="BK372" s="2"/>
      <c r="BL372" s="2"/>
      <c r="BM372" s="2"/>
      <c r="BN372" s="2"/>
      <c r="BO372" s="2"/>
      <c r="BP372" s="2"/>
      <c r="BQ372" s="2"/>
      <c r="BR372" s="2"/>
      <c r="BS372" s="2"/>
      <c r="BT372" s="2"/>
      <c r="BU372" s="2"/>
      <c r="BV372" s="2"/>
      <c r="BW372" s="2"/>
      <c r="BX372" s="2"/>
      <c r="BY372" s="2"/>
      <c r="BZ372" s="2"/>
      <c r="CA372" s="2"/>
      <c r="CB372" s="2"/>
      <c r="CC372" s="2"/>
      <c r="CD372" s="2"/>
      <c r="CE372" s="2"/>
      <c r="CF372" s="2"/>
      <c r="CG372" s="2"/>
      <c r="CH372" s="2"/>
      <c r="CI372" s="2"/>
      <c r="CJ372" s="2"/>
      <c r="CK372" s="2"/>
      <c r="CL372" s="2"/>
      <c r="CM372" s="2"/>
      <c r="CN372" s="2"/>
      <c r="CO372" s="2"/>
      <c r="CP372" s="2"/>
      <c r="CQ372" s="2"/>
      <c r="CR372" s="2"/>
      <c r="CS372" s="2"/>
      <c r="CT372" s="2"/>
      <c r="CU372" s="2"/>
      <c r="CV372" s="2"/>
      <c r="CW372" s="2"/>
      <c r="CX372" s="2"/>
    </row>
    <row r="373" spans="22:102">
      <c r="V373" s="2"/>
      <c r="AR373" s="2"/>
      <c r="AS373" s="2"/>
      <c r="AT373" s="2"/>
      <c r="AU373" s="2"/>
      <c r="AV373" s="2"/>
      <c r="AW373" s="2"/>
      <c r="AX373" s="2"/>
      <c r="AY373" s="2"/>
      <c r="AZ373" s="2"/>
      <c r="BA373" s="2"/>
      <c r="BB373" s="2"/>
      <c r="BC373" s="2"/>
      <c r="BD373" s="2"/>
      <c r="BE373" s="2"/>
      <c r="BF373" s="2"/>
      <c r="BG373" s="2"/>
      <c r="BH373" s="2"/>
      <c r="BI373" s="2"/>
      <c r="BJ373" s="2"/>
      <c r="BK373" s="2"/>
      <c r="BL373" s="2"/>
      <c r="BM373" s="2"/>
      <c r="BN373" s="2"/>
      <c r="BO373" s="2"/>
      <c r="BP373" s="2"/>
      <c r="BQ373" s="2"/>
      <c r="BR373" s="2"/>
      <c r="BS373" s="2"/>
      <c r="BT373" s="2"/>
      <c r="BU373" s="2"/>
      <c r="BV373" s="2"/>
      <c r="BW373" s="2"/>
      <c r="BX373" s="2"/>
      <c r="BY373" s="2"/>
      <c r="BZ373" s="2"/>
      <c r="CA373" s="2"/>
      <c r="CB373" s="2"/>
      <c r="CC373" s="2"/>
      <c r="CD373" s="2"/>
      <c r="CE373" s="2"/>
      <c r="CF373" s="2"/>
      <c r="CG373" s="2"/>
      <c r="CH373" s="2"/>
      <c r="CI373" s="2"/>
      <c r="CJ373" s="2"/>
      <c r="CK373" s="2"/>
      <c r="CL373" s="2"/>
      <c r="CM373" s="2"/>
      <c r="CN373" s="2"/>
      <c r="CO373" s="2"/>
      <c r="CP373" s="2"/>
      <c r="CQ373" s="2"/>
      <c r="CR373" s="2"/>
      <c r="CS373" s="2"/>
      <c r="CT373" s="2"/>
      <c r="CU373" s="2"/>
      <c r="CV373" s="2"/>
      <c r="CW373" s="2"/>
      <c r="CX373" s="2"/>
    </row>
    <row r="374" spans="22:102">
      <c r="V374" s="2"/>
      <c r="AR374" s="2"/>
      <c r="AS374" s="2"/>
      <c r="AT374" s="2"/>
      <c r="AU374" s="2"/>
      <c r="AV374" s="2"/>
      <c r="AW374" s="2"/>
      <c r="AX374" s="2"/>
      <c r="AY374" s="2"/>
      <c r="AZ374" s="2"/>
      <c r="BA374" s="2"/>
      <c r="BB374" s="2"/>
      <c r="BC374" s="2"/>
      <c r="BD374" s="2"/>
      <c r="BE374" s="2"/>
      <c r="BF374" s="2"/>
      <c r="BG374" s="2"/>
      <c r="BH374" s="2"/>
      <c r="BI374" s="2"/>
      <c r="BJ374" s="2"/>
      <c r="BK374" s="2"/>
      <c r="BL374" s="2"/>
      <c r="BM374" s="2"/>
      <c r="BN374" s="2"/>
      <c r="BO374" s="2"/>
      <c r="BP374" s="2"/>
      <c r="BQ374" s="2"/>
      <c r="BR374" s="2"/>
      <c r="BS374" s="2"/>
      <c r="BT374" s="2"/>
      <c r="BU374" s="2"/>
      <c r="BV374" s="2"/>
      <c r="BW374" s="2"/>
      <c r="BX374" s="2"/>
      <c r="BY374" s="2"/>
      <c r="BZ374" s="2"/>
      <c r="CA374" s="2"/>
      <c r="CB374" s="2"/>
      <c r="CC374" s="2"/>
      <c r="CD374" s="2"/>
      <c r="CE374" s="2"/>
      <c r="CF374" s="2"/>
      <c r="CG374" s="2"/>
      <c r="CH374" s="2"/>
      <c r="CI374" s="2"/>
      <c r="CJ374" s="2"/>
      <c r="CK374" s="2"/>
      <c r="CL374" s="2"/>
      <c r="CM374" s="2"/>
      <c r="CN374" s="2"/>
      <c r="CO374" s="2"/>
      <c r="CP374" s="2"/>
      <c r="CQ374" s="2"/>
      <c r="CR374" s="2"/>
      <c r="CS374" s="2"/>
      <c r="CT374" s="2"/>
      <c r="CU374" s="2"/>
      <c r="CV374" s="2"/>
      <c r="CW374" s="2"/>
      <c r="CX374" s="2"/>
    </row>
    <row r="375" spans="22:102">
      <c r="V375" s="2"/>
      <c r="AR375" s="2"/>
      <c r="AS375" s="2"/>
      <c r="AT375" s="2"/>
      <c r="AU375" s="2"/>
      <c r="AV375" s="2"/>
      <c r="AW375" s="2"/>
      <c r="AX375" s="2"/>
      <c r="AY375" s="2"/>
      <c r="AZ375" s="2"/>
      <c r="BA375" s="2"/>
      <c r="BB375" s="2"/>
      <c r="BC375" s="2"/>
      <c r="BD375" s="2"/>
      <c r="BE375" s="2"/>
      <c r="BF375" s="2"/>
      <c r="BG375" s="2"/>
      <c r="BH375" s="2"/>
      <c r="BI375" s="2"/>
      <c r="BJ375" s="2"/>
      <c r="BK375" s="2"/>
      <c r="BL375" s="2"/>
      <c r="BM375" s="2"/>
      <c r="BN375" s="2"/>
      <c r="BO375" s="2"/>
      <c r="BP375" s="2"/>
      <c r="BQ375" s="2"/>
      <c r="BR375" s="2"/>
      <c r="BS375" s="2"/>
      <c r="BT375" s="2"/>
      <c r="BU375" s="2"/>
      <c r="BV375" s="2"/>
      <c r="BW375" s="2"/>
      <c r="BX375" s="2"/>
      <c r="BY375" s="2"/>
      <c r="BZ375" s="2"/>
      <c r="CA375" s="2"/>
      <c r="CB375" s="2"/>
      <c r="CC375" s="2"/>
      <c r="CD375" s="2"/>
      <c r="CE375" s="2"/>
      <c r="CF375" s="2"/>
      <c r="CG375" s="2"/>
      <c r="CH375" s="2"/>
      <c r="CI375" s="2"/>
      <c r="CJ375" s="2"/>
      <c r="CK375" s="2"/>
      <c r="CL375" s="2"/>
      <c r="CM375" s="2"/>
      <c r="CN375" s="2"/>
      <c r="CO375" s="2"/>
      <c r="CP375" s="2"/>
      <c r="CQ375" s="2"/>
      <c r="CR375" s="2"/>
      <c r="CS375" s="2"/>
      <c r="CT375" s="2"/>
      <c r="CU375" s="2"/>
      <c r="CV375" s="2"/>
      <c r="CW375" s="2"/>
      <c r="CX375" s="2"/>
    </row>
    <row r="376" spans="22:102">
      <c r="V376" s="2"/>
      <c r="AR376" s="2"/>
      <c r="AS376" s="2"/>
      <c r="AT376" s="2"/>
      <c r="AU376" s="2"/>
      <c r="AV376" s="2"/>
      <c r="AW376" s="2"/>
      <c r="AX376" s="2"/>
      <c r="AY376" s="2"/>
      <c r="AZ376" s="2"/>
      <c r="BA376" s="2"/>
      <c r="BB376" s="2"/>
      <c r="BC376" s="2"/>
      <c r="BD376" s="2"/>
      <c r="BE376" s="2"/>
      <c r="BF376" s="2"/>
      <c r="BG376" s="2"/>
      <c r="BH376" s="2"/>
      <c r="BI376" s="2"/>
      <c r="BJ376" s="2"/>
      <c r="BK376" s="2"/>
      <c r="BL376" s="2"/>
      <c r="BM376" s="2"/>
      <c r="BN376" s="2"/>
      <c r="BO376" s="2"/>
      <c r="BP376" s="2"/>
      <c r="BQ376" s="2"/>
      <c r="BR376" s="2"/>
      <c r="BS376" s="2"/>
      <c r="BT376" s="2"/>
      <c r="BU376" s="2"/>
      <c r="BV376" s="2"/>
      <c r="BW376" s="2"/>
      <c r="BX376" s="2"/>
      <c r="BY376" s="2"/>
      <c r="BZ376" s="2"/>
      <c r="CA376" s="2"/>
      <c r="CB376" s="2"/>
      <c r="CC376" s="2"/>
      <c r="CD376" s="2"/>
      <c r="CE376" s="2"/>
      <c r="CF376" s="2"/>
      <c r="CG376" s="2"/>
      <c r="CH376" s="2"/>
      <c r="CI376" s="2"/>
      <c r="CJ376" s="2"/>
      <c r="CK376" s="2"/>
      <c r="CL376" s="2"/>
      <c r="CM376" s="2"/>
      <c r="CN376" s="2"/>
      <c r="CO376" s="2"/>
      <c r="CP376" s="2"/>
      <c r="CQ376" s="2"/>
      <c r="CR376" s="2"/>
      <c r="CS376" s="2"/>
      <c r="CT376" s="2"/>
      <c r="CU376" s="2"/>
      <c r="CV376" s="2"/>
      <c r="CW376" s="2"/>
      <c r="CX376" s="2"/>
    </row>
    <row r="377" spans="22:102">
      <c r="V377" s="2"/>
      <c r="AR377" s="2"/>
      <c r="AS377" s="2"/>
      <c r="AT377" s="2"/>
      <c r="AU377" s="2"/>
      <c r="AV377" s="2"/>
      <c r="AW377" s="2"/>
      <c r="AX377" s="2"/>
      <c r="AY377" s="2"/>
      <c r="AZ377" s="2"/>
      <c r="BA377" s="2"/>
      <c r="BB377" s="2"/>
      <c r="BC377" s="2"/>
      <c r="BD377" s="2"/>
      <c r="BE377" s="2"/>
      <c r="BF377" s="2"/>
      <c r="BG377" s="2"/>
      <c r="BH377" s="2"/>
      <c r="BI377" s="2"/>
      <c r="BJ377" s="2"/>
      <c r="BK377" s="2"/>
      <c r="BL377" s="2"/>
      <c r="BM377" s="2"/>
      <c r="BN377" s="2"/>
      <c r="BO377" s="2"/>
      <c r="BP377" s="2"/>
      <c r="BQ377" s="2"/>
      <c r="BR377" s="2"/>
      <c r="BS377" s="2"/>
      <c r="BT377" s="2"/>
      <c r="BU377" s="2"/>
      <c r="BV377" s="2"/>
      <c r="BW377" s="2"/>
      <c r="BX377" s="2"/>
      <c r="BY377" s="2"/>
      <c r="BZ377" s="2"/>
      <c r="CA377" s="2"/>
      <c r="CB377" s="2"/>
      <c r="CC377" s="2"/>
      <c r="CD377" s="2"/>
      <c r="CE377" s="2"/>
      <c r="CF377" s="2"/>
      <c r="CG377" s="2"/>
      <c r="CH377" s="2"/>
      <c r="CI377" s="2"/>
      <c r="CJ377" s="2"/>
      <c r="CK377" s="2"/>
      <c r="CL377" s="2"/>
      <c r="CM377" s="2"/>
      <c r="CN377" s="2"/>
      <c r="CO377" s="2"/>
      <c r="CP377" s="2"/>
      <c r="CQ377" s="2"/>
      <c r="CR377" s="2"/>
      <c r="CS377" s="2"/>
      <c r="CT377" s="2"/>
      <c r="CU377" s="2"/>
      <c r="CV377" s="2"/>
      <c r="CW377" s="2"/>
      <c r="CX377" s="2"/>
    </row>
    <row r="378" spans="22:102">
      <c r="V378" s="2"/>
      <c r="AR378" s="2"/>
      <c r="AS378" s="2"/>
      <c r="AT378" s="2"/>
      <c r="AU378" s="2"/>
      <c r="AV378" s="2"/>
      <c r="AW378" s="2"/>
      <c r="AX378" s="2"/>
      <c r="AY378" s="2"/>
      <c r="AZ378" s="2"/>
      <c r="BA378" s="2"/>
      <c r="BB378" s="2"/>
      <c r="BC378" s="2"/>
      <c r="BD378" s="2"/>
      <c r="BE378" s="2"/>
      <c r="BF378" s="2"/>
      <c r="BG378" s="2"/>
      <c r="BH378" s="2"/>
      <c r="BI378" s="2"/>
      <c r="BJ378" s="2"/>
      <c r="BK378" s="2"/>
      <c r="BL378" s="2"/>
      <c r="BM378" s="2"/>
      <c r="BN378" s="2"/>
      <c r="BO378" s="2"/>
      <c r="BP378" s="2"/>
      <c r="BQ378" s="2"/>
      <c r="BR378" s="2"/>
      <c r="BS378" s="2"/>
      <c r="BT378" s="2"/>
      <c r="BU378" s="2"/>
      <c r="BV378" s="2"/>
      <c r="BW378" s="2"/>
      <c r="BX378" s="2"/>
      <c r="BY378" s="2"/>
      <c r="BZ378" s="2"/>
      <c r="CA378" s="2"/>
      <c r="CB378" s="2"/>
      <c r="CC378" s="2"/>
      <c r="CD378" s="2"/>
      <c r="CE378" s="2"/>
      <c r="CF378" s="2"/>
      <c r="CG378" s="2"/>
      <c r="CH378" s="2"/>
      <c r="CI378" s="2"/>
      <c r="CJ378" s="2"/>
      <c r="CK378" s="2"/>
      <c r="CL378" s="2"/>
      <c r="CM378" s="2"/>
      <c r="CN378" s="2"/>
      <c r="CO378" s="2"/>
      <c r="CP378" s="2"/>
      <c r="CQ378" s="2"/>
      <c r="CR378" s="2"/>
      <c r="CS378" s="2"/>
      <c r="CT378" s="2"/>
      <c r="CU378" s="2"/>
      <c r="CV378" s="2"/>
      <c r="CW378" s="2"/>
      <c r="CX378" s="2"/>
    </row>
    <row r="379" spans="22:102">
      <c r="V379" s="2"/>
      <c r="AR379" s="2"/>
      <c r="AS379" s="2"/>
      <c r="AT379" s="2"/>
      <c r="AU379" s="2"/>
      <c r="AV379" s="2"/>
      <c r="AW379" s="2"/>
      <c r="AX379" s="2"/>
      <c r="AY379" s="2"/>
      <c r="AZ379" s="2"/>
      <c r="BA379" s="2"/>
      <c r="BB379" s="2"/>
      <c r="BC379" s="2"/>
      <c r="BD379" s="2"/>
      <c r="BE379" s="2"/>
      <c r="BF379" s="2"/>
      <c r="BG379" s="2"/>
      <c r="BH379" s="2"/>
      <c r="BI379" s="2"/>
      <c r="BJ379" s="2"/>
      <c r="BK379" s="2"/>
      <c r="BL379" s="2"/>
      <c r="BM379" s="2"/>
      <c r="BN379" s="2"/>
      <c r="BO379" s="2"/>
      <c r="BP379" s="2"/>
      <c r="BQ379" s="2"/>
      <c r="BR379" s="2"/>
      <c r="BS379" s="2"/>
      <c r="BT379" s="2"/>
      <c r="BU379" s="2"/>
      <c r="BV379" s="2"/>
      <c r="BW379" s="2"/>
      <c r="BX379" s="2"/>
      <c r="BY379" s="2"/>
      <c r="BZ379" s="2"/>
      <c r="CA379" s="2"/>
      <c r="CB379" s="2"/>
      <c r="CC379" s="2"/>
      <c r="CD379" s="2"/>
      <c r="CE379" s="2"/>
      <c r="CF379" s="2"/>
      <c r="CG379" s="2"/>
      <c r="CH379" s="2"/>
      <c r="CI379" s="2"/>
      <c r="CJ379" s="2"/>
      <c r="CK379" s="2"/>
      <c r="CL379" s="2"/>
      <c r="CM379" s="2"/>
      <c r="CN379" s="2"/>
      <c r="CO379" s="2"/>
      <c r="CP379" s="2"/>
      <c r="CQ379" s="2"/>
      <c r="CR379" s="2"/>
      <c r="CS379" s="2"/>
      <c r="CT379" s="2"/>
      <c r="CU379" s="2"/>
      <c r="CV379" s="2"/>
      <c r="CW379" s="2"/>
      <c r="CX379" s="2"/>
    </row>
    <row r="380" spans="22:102">
      <c r="V380" s="2"/>
      <c r="AR380" s="2"/>
      <c r="AS380" s="2"/>
      <c r="AT380" s="2"/>
      <c r="AU380" s="2"/>
      <c r="AV380" s="2"/>
      <c r="AW380" s="2"/>
      <c r="AX380" s="2"/>
      <c r="AY380" s="2"/>
      <c r="AZ380" s="2"/>
      <c r="BA380" s="2"/>
      <c r="BB380" s="2"/>
      <c r="BC380" s="2"/>
      <c r="BD380" s="2"/>
      <c r="BE380" s="2"/>
      <c r="BF380" s="2"/>
      <c r="BG380" s="2"/>
      <c r="BH380" s="2"/>
      <c r="BI380" s="2"/>
      <c r="BJ380" s="2"/>
      <c r="BK380" s="2"/>
      <c r="BL380" s="2"/>
      <c r="BM380" s="2"/>
      <c r="BN380" s="2"/>
      <c r="BO380" s="2"/>
      <c r="BP380" s="2"/>
      <c r="BQ380" s="2"/>
      <c r="BR380" s="2"/>
      <c r="BS380" s="2"/>
      <c r="BT380" s="2"/>
      <c r="BU380" s="2"/>
      <c r="BV380" s="2"/>
      <c r="BW380" s="2"/>
      <c r="BX380" s="2"/>
      <c r="BY380" s="2"/>
      <c r="BZ380" s="2"/>
      <c r="CA380" s="2"/>
      <c r="CB380" s="2"/>
      <c r="CC380" s="2"/>
      <c r="CD380" s="2"/>
      <c r="CE380" s="2"/>
      <c r="CF380" s="2"/>
      <c r="CG380" s="2"/>
      <c r="CH380" s="2"/>
      <c r="CI380" s="2"/>
      <c r="CJ380" s="2"/>
      <c r="CK380" s="2"/>
      <c r="CL380" s="2"/>
      <c r="CM380" s="2"/>
      <c r="CN380" s="2"/>
      <c r="CO380" s="2"/>
      <c r="CP380" s="2"/>
      <c r="CQ380" s="2"/>
      <c r="CR380" s="2"/>
      <c r="CS380" s="2"/>
      <c r="CT380" s="2"/>
      <c r="CU380" s="2"/>
      <c r="CV380" s="2"/>
      <c r="CW380" s="2"/>
      <c r="CX380" s="2"/>
    </row>
    <row r="381" spans="22:102">
      <c r="V381" s="2"/>
      <c r="AR381" s="2"/>
      <c r="AS381" s="2"/>
      <c r="AT381" s="2"/>
      <c r="AU381" s="2"/>
      <c r="AV381" s="2"/>
      <c r="AW381" s="2"/>
      <c r="AX381" s="2"/>
      <c r="AY381" s="2"/>
      <c r="AZ381" s="2"/>
      <c r="BA381" s="2"/>
      <c r="BB381" s="2"/>
      <c r="BC381" s="2"/>
      <c r="BD381" s="2"/>
      <c r="BE381" s="2"/>
      <c r="BF381" s="2"/>
      <c r="BG381" s="2"/>
      <c r="BH381" s="2"/>
      <c r="BI381" s="2"/>
      <c r="BJ381" s="2"/>
      <c r="BK381" s="2"/>
      <c r="BL381" s="2"/>
      <c r="BM381" s="2"/>
      <c r="BN381" s="2"/>
      <c r="BO381" s="2"/>
      <c r="BP381" s="2"/>
      <c r="BQ381" s="2"/>
      <c r="BR381" s="2"/>
      <c r="BS381" s="2"/>
      <c r="BT381" s="2"/>
      <c r="BU381" s="2"/>
      <c r="BV381" s="2"/>
      <c r="BW381" s="2"/>
      <c r="BX381" s="2"/>
      <c r="BY381" s="2"/>
      <c r="BZ381" s="2"/>
      <c r="CA381" s="2"/>
      <c r="CB381" s="2"/>
      <c r="CC381" s="2"/>
      <c r="CD381" s="2"/>
      <c r="CE381" s="2"/>
      <c r="CF381" s="2"/>
      <c r="CG381" s="2"/>
      <c r="CH381" s="2"/>
      <c r="CI381" s="2"/>
      <c r="CJ381" s="2"/>
      <c r="CK381" s="2"/>
      <c r="CL381" s="2"/>
      <c r="CM381" s="2"/>
      <c r="CN381" s="2"/>
      <c r="CO381" s="2"/>
      <c r="CP381" s="2"/>
      <c r="CQ381" s="2"/>
      <c r="CR381" s="2"/>
      <c r="CS381" s="2"/>
      <c r="CT381" s="2"/>
      <c r="CU381" s="2"/>
      <c r="CV381" s="2"/>
      <c r="CW381" s="2"/>
      <c r="CX381" s="2"/>
    </row>
    <row r="382" spans="22:102">
      <c r="V382" s="2"/>
      <c r="AR382" s="2"/>
      <c r="AS382" s="2"/>
      <c r="AT382" s="2"/>
      <c r="AU382" s="2"/>
      <c r="AV382" s="2"/>
      <c r="AW382" s="2"/>
      <c r="AX382" s="2"/>
      <c r="AY382" s="2"/>
      <c r="AZ382" s="2"/>
      <c r="BA382" s="2"/>
      <c r="BB382" s="2"/>
      <c r="BC382" s="2"/>
      <c r="BD382" s="2"/>
      <c r="BE382" s="2"/>
      <c r="BF382" s="2"/>
      <c r="BG382" s="2"/>
      <c r="BH382" s="2"/>
      <c r="BI382" s="2"/>
      <c r="BJ382" s="2"/>
      <c r="BK382" s="2"/>
      <c r="BL382" s="2"/>
      <c r="BM382" s="2"/>
      <c r="BN382" s="2"/>
      <c r="BO382" s="2"/>
      <c r="BP382" s="2"/>
      <c r="BQ382" s="2"/>
      <c r="BR382" s="2"/>
      <c r="BS382" s="2"/>
      <c r="BT382" s="2"/>
      <c r="BU382" s="2"/>
      <c r="BV382" s="2"/>
      <c r="BW382" s="2"/>
      <c r="BX382" s="2"/>
      <c r="BY382" s="2"/>
      <c r="BZ382" s="2"/>
      <c r="CA382" s="2"/>
      <c r="CB382" s="2"/>
      <c r="CC382" s="2"/>
      <c r="CD382" s="2"/>
      <c r="CE382" s="2"/>
      <c r="CF382" s="2"/>
      <c r="CG382" s="2"/>
      <c r="CH382" s="2"/>
      <c r="CI382" s="2"/>
      <c r="CJ382" s="2"/>
      <c r="CK382" s="2"/>
      <c r="CL382" s="2"/>
      <c r="CM382" s="2"/>
      <c r="CN382" s="2"/>
      <c r="CO382" s="2"/>
      <c r="CP382" s="2"/>
      <c r="CQ382" s="2"/>
      <c r="CR382" s="2"/>
      <c r="CS382" s="2"/>
      <c r="CT382" s="2"/>
      <c r="CU382" s="2"/>
      <c r="CV382" s="2"/>
      <c r="CW382" s="2"/>
      <c r="CX382" s="2"/>
    </row>
    <row r="383" spans="22:102">
      <c r="V383" s="2"/>
      <c r="AR383" s="2"/>
      <c r="AS383" s="2"/>
      <c r="AT383" s="2"/>
      <c r="AU383" s="2"/>
      <c r="AV383" s="2"/>
      <c r="AW383" s="2"/>
      <c r="AX383" s="2"/>
      <c r="AY383" s="2"/>
      <c r="AZ383" s="2"/>
      <c r="BA383" s="2"/>
      <c r="BB383" s="2"/>
      <c r="BC383" s="2"/>
      <c r="BD383" s="2"/>
      <c r="BE383" s="2"/>
      <c r="BF383" s="2"/>
      <c r="BG383" s="2"/>
      <c r="BH383" s="2"/>
      <c r="BI383" s="2"/>
      <c r="BJ383" s="2"/>
      <c r="BK383" s="2"/>
      <c r="BL383" s="2"/>
      <c r="BM383" s="2"/>
      <c r="BN383" s="2"/>
      <c r="BO383" s="2"/>
      <c r="BP383" s="2"/>
      <c r="BQ383" s="2"/>
      <c r="BR383" s="2"/>
      <c r="BS383" s="2"/>
      <c r="BT383" s="2"/>
      <c r="BU383" s="2"/>
      <c r="BV383" s="2"/>
      <c r="BW383" s="2"/>
      <c r="BX383" s="2"/>
      <c r="BY383" s="2"/>
      <c r="BZ383" s="2"/>
      <c r="CA383" s="2"/>
      <c r="CB383" s="2"/>
      <c r="CC383" s="2"/>
      <c r="CD383" s="2"/>
      <c r="CE383" s="2"/>
      <c r="CF383" s="2"/>
      <c r="CG383" s="2"/>
      <c r="CH383" s="2"/>
      <c r="CI383" s="2"/>
      <c r="CJ383" s="2"/>
      <c r="CK383" s="2"/>
      <c r="CL383" s="2"/>
      <c r="CM383" s="2"/>
      <c r="CN383" s="2"/>
      <c r="CO383" s="2"/>
      <c r="CP383" s="2"/>
      <c r="CQ383" s="2"/>
      <c r="CR383" s="2"/>
      <c r="CS383" s="2"/>
      <c r="CT383" s="2"/>
      <c r="CU383" s="2"/>
      <c r="CV383" s="2"/>
      <c r="CW383" s="2"/>
      <c r="CX383" s="2"/>
    </row>
    <row r="384" spans="22:102">
      <c r="V384" s="2"/>
      <c r="AR384" s="2"/>
      <c r="AS384" s="2"/>
      <c r="AT384" s="2"/>
      <c r="AU384" s="2"/>
      <c r="AV384" s="2"/>
      <c r="AW384" s="2"/>
      <c r="AX384" s="2"/>
      <c r="AY384" s="2"/>
      <c r="AZ384" s="2"/>
      <c r="BA384" s="2"/>
      <c r="BB384" s="2"/>
      <c r="BC384" s="2"/>
      <c r="BD384" s="2"/>
      <c r="BE384" s="2"/>
      <c r="BF384" s="2"/>
      <c r="BG384" s="2"/>
      <c r="BH384" s="2"/>
      <c r="BI384" s="2"/>
      <c r="BJ384" s="2"/>
      <c r="BK384" s="2"/>
      <c r="BL384" s="2"/>
      <c r="BM384" s="2"/>
      <c r="BN384" s="2"/>
      <c r="BO384" s="2"/>
      <c r="BP384" s="2"/>
      <c r="BQ384" s="2"/>
      <c r="BR384" s="2"/>
      <c r="BS384" s="2"/>
      <c r="BT384" s="2"/>
      <c r="BU384" s="2"/>
      <c r="BV384" s="2"/>
      <c r="BW384" s="2"/>
      <c r="BX384" s="2"/>
      <c r="BY384" s="2"/>
      <c r="BZ384" s="2"/>
      <c r="CA384" s="2"/>
      <c r="CB384" s="2"/>
      <c r="CC384" s="2"/>
      <c r="CD384" s="2"/>
      <c r="CE384" s="2"/>
      <c r="CF384" s="2"/>
      <c r="CG384" s="2"/>
      <c r="CH384" s="2"/>
      <c r="CI384" s="2"/>
      <c r="CJ384" s="2"/>
      <c r="CK384" s="2"/>
      <c r="CL384" s="2"/>
      <c r="CM384" s="2"/>
      <c r="CN384" s="2"/>
      <c r="CO384" s="2"/>
      <c r="CP384" s="2"/>
      <c r="CQ384" s="2"/>
      <c r="CR384" s="2"/>
      <c r="CS384" s="2"/>
      <c r="CT384" s="2"/>
      <c r="CU384" s="2"/>
      <c r="CV384" s="2"/>
      <c r="CW384" s="2"/>
      <c r="CX384" s="2"/>
    </row>
    <row r="385" spans="22:102">
      <c r="V385" s="2"/>
      <c r="AR385" s="2"/>
      <c r="AS385" s="2"/>
      <c r="AT385" s="2"/>
      <c r="AU385" s="2"/>
      <c r="AV385" s="2"/>
      <c r="AW385" s="2"/>
      <c r="AX385" s="2"/>
      <c r="AY385" s="2"/>
      <c r="AZ385" s="2"/>
      <c r="BA385" s="2"/>
      <c r="BB385" s="2"/>
      <c r="BC385" s="2"/>
      <c r="BD385" s="2"/>
      <c r="BE385" s="2"/>
      <c r="BF385" s="2"/>
      <c r="BG385" s="2"/>
      <c r="BH385" s="2"/>
      <c r="BI385" s="2"/>
      <c r="BJ385" s="2"/>
      <c r="BK385" s="2"/>
      <c r="BL385" s="2"/>
      <c r="BM385" s="2"/>
      <c r="BN385" s="2"/>
      <c r="BO385" s="2"/>
      <c r="BP385" s="2"/>
      <c r="BQ385" s="2"/>
      <c r="BR385" s="2"/>
      <c r="BS385" s="2"/>
      <c r="BT385" s="2"/>
      <c r="BU385" s="2"/>
      <c r="BV385" s="2"/>
      <c r="BW385" s="2"/>
      <c r="BX385" s="2"/>
      <c r="BY385" s="2"/>
      <c r="BZ385" s="2"/>
      <c r="CA385" s="2"/>
      <c r="CB385" s="2"/>
      <c r="CC385" s="2"/>
      <c r="CD385" s="2"/>
      <c r="CE385" s="2"/>
      <c r="CF385" s="2"/>
      <c r="CG385" s="2"/>
      <c r="CH385" s="2"/>
      <c r="CI385" s="2"/>
      <c r="CJ385" s="2"/>
      <c r="CK385" s="2"/>
      <c r="CL385" s="2"/>
      <c r="CM385" s="2"/>
      <c r="CN385" s="2"/>
      <c r="CO385" s="2"/>
      <c r="CP385" s="2"/>
      <c r="CQ385" s="2"/>
      <c r="CR385" s="2"/>
      <c r="CS385" s="2"/>
      <c r="CT385" s="2"/>
      <c r="CU385" s="2"/>
      <c r="CV385" s="2"/>
      <c r="CW385" s="2"/>
      <c r="CX385" s="2"/>
    </row>
    <row r="386" spans="22:102">
      <c r="V386" s="2"/>
      <c r="AR386" s="2"/>
      <c r="AS386" s="2"/>
      <c r="AT386" s="2"/>
      <c r="AU386" s="2"/>
      <c r="AV386" s="2"/>
      <c r="AW386" s="2"/>
      <c r="AX386" s="2"/>
      <c r="AY386" s="2"/>
      <c r="AZ386" s="2"/>
      <c r="BA386" s="2"/>
      <c r="BB386" s="2"/>
      <c r="BC386" s="2"/>
      <c r="BD386" s="2"/>
      <c r="BE386" s="2"/>
      <c r="BF386" s="2"/>
      <c r="BG386" s="2"/>
      <c r="BH386" s="2"/>
      <c r="BI386" s="2"/>
      <c r="BJ386" s="2"/>
      <c r="BK386" s="2"/>
      <c r="BL386" s="2"/>
      <c r="BM386" s="2"/>
      <c r="BN386" s="2"/>
      <c r="BO386" s="2"/>
      <c r="BP386" s="2"/>
      <c r="BQ386" s="2"/>
      <c r="BR386" s="2"/>
      <c r="BS386" s="2"/>
      <c r="BT386" s="2"/>
      <c r="BU386" s="2"/>
      <c r="BV386" s="2"/>
      <c r="BW386" s="2"/>
      <c r="BX386" s="2"/>
      <c r="BY386" s="2"/>
      <c r="BZ386" s="2"/>
      <c r="CA386" s="2"/>
      <c r="CB386" s="2"/>
      <c r="CC386" s="2"/>
      <c r="CD386" s="2"/>
      <c r="CE386" s="2"/>
      <c r="CF386" s="2"/>
      <c r="CG386" s="2"/>
      <c r="CH386" s="2"/>
      <c r="CI386" s="2"/>
      <c r="CJ386" s="2"/>
      <c r="CK386" s="2"/>
      <c r="CL386" s="2"/>
      <c r="CM386" s="2"/>
      <c r="CN386" s="2"/>
      <c r="CO386" s="2"/>
      <c r="CP386" s="2"/>
      <c r="CQ386" s="2"/>
      <c r="CR386" s="2"/>
      <c r="CS386" s="2"/>
      <c r="CT386" s="2"/>
      <c r="CU386" s="2"/>
      <c r="CV386" s="2"/>
      <c r="CW386" s="2"/>
      <c r="CX386" s="2"/>
    </row>
    <row r="387" spans="22:102">
      <c r="V387" s="2"/>
      <c r="AR387" s="2"/>
      <c r="AS387" s="2"/>
      <c r="AT387" s="2"/>
      <c r="AU387" s="2"/>
      <c r="AV387" s="2"/>
      <c r="AW387" s="2"/>
      <c r="AX387" s="2"/>
      <c r="AY387" s="2"/>
      <c r="AZ387" s="2"/>
      <c r="BA387" s="2"/>
      <c r="BB387" s="2"/>
      <c r="BC387" s="2"/>
      <c r="BD387" s="2"/>
      <c r="BE387" s="2"/>
      <c r="BF387" s="2"/>
      <c r="BG387" s="2"/>
      <c r="BH387" s="2"/>
      <c r="BI387" s="2"/>
      <c r="BJ387" s="2"/>
      <c r="BK387" s="2"/>
      <c r="BL387" s="2"/>
      <c r="BM387" s="2"/>
      <c r="BN387" s="2"/>
      <c r="BO387" s="2"/>
      <c r="BP387" s="2"/>
      <c r="BQ387" s="2"/>
      <c r="BR387" s="2"/>
      <c r="BS387" s="2"/>
      <c r="BT387" s="2"/>
      <c r="BU387" s="2"/>
      <c r="BV387" s="2"/>
      <c r="BW387" s="2"/>
      <c r="BX387" s="2"/>
      <c r="BY387" s="2"/>
      <c r="BZ387" s="2"/>
      <c r="CA387" s="2"/>
      <c r="CB387" s="2"/>
      <c r="CC387" s="2"/>
      <c r="CD387" s="2"/>
      <c r="CE387" s="2"/>
      <c r="CF387" s="2"/>
      <c r="CG387" s="2"/>
      <c r="CH387" s="2"/>
      <c r="CI387" s="2"/>
      <c r="CJ387" s="2"/>
      <c r="CK387" s="2"/>
      <c r="CL387" s="2"/>
      <c r="CM387" s="2"/>
      <c r="CN387" s="2"/>
      <c r="CO387" s="2"/>
      <c r="CP387" s="2"/>
      <c r="CQ387" s="2"/>
      <c r="CR387" s="2"/>
      <c r="CS387" s="2"/>
      <c r="CT387" s="2"/>
      <c r="CU387" s="2"/>
      <c r="CV387" s="2"/>
      <c r="CW387" s="2"/>
      <c r="CX387" s="2"/>
    </row>
    <row r="388" spans="22:102">
      <c r="V388" s="2"/>
      <c r="AR388" s="2"/>
      <c r="AS388" s="2"/>
      <c r="AT388" s="2"/>
      <c r="AU388" s="2"/>
      <c r="AV388" s="2"/>
      <c r="AW388" s="2"/>
      <c r="AX388" s="2"/>
      <c r="AY388" s="2"/>
      <c r="AZ388" s="2"/>
      <c r="BA388" s="2"/>
      <c r="BB388" s="2"/>
      <c r="BC388" s="2"/>
      <c r="BD388" s="2"/>
      <c r="BE388" s="2"/>
      <c r="BF388" s="2"/>
      <c r="BG388" s="2"/>
      <c r="BH388" s="2"/>
      <c r="BI388" s="2"/>
      <c r="BJ388" s="2"/>
      <c r="BK388" s="2"/>
      <c r="BL388" s="2"/>
      <c r="BM388" s="2"/>
      <c r="BN388" s="2"/>
      <c r="BO388" s="2"/>
      <c r="BP388" s="2"/>
      <c r="BQ388" s="2"/>
      <c r="BR388" s="2"/>
      <c r="BS388" s="2"/>
      <c r="BT388" s="2"/>
      <c r="BU388" s="2"/>
      <c r="BV388" s="2"/>
      <c r="BW388" s="2"/>
      <c r="BX388" s="2"/>
      <c r="BY388" s="2"/>
      <c r="BZ388" s="2"/>
      <c r="CA388" s="2"/>
      <c r="CB388" s="2"/>
      <c r="CC388" s="2"/>
      <c r="CD388" s="2"/>
      <c r="CE388" s="2"/>
      <c r="CF388" s="2"/>
      <c r="CG388" s="2"/>
      <c r="CH388" s="2"/>
      <c r="CI388" s="2"/>
      <c r="CJ388" s="2"/>
      <c r="CK388" s="2"/>
      <c r="CL388" s="2"/>
      <c r="CM388" s="2"/>
      <c r="CN388" s="2"/>
      <c r="CO388" s="2"/>
      <c r="CP388" s="2"/>
      <c r="CQ388" s="2"/>
      <c r="CR388" s="2"/>
      <c r="CS388" s="2"/>
      <c r="CT388" s="2"/>
      <c r="CU388" s="2"/>
      <c r="CV388" s="2"/>
      <c r="CW388" s="2"/>
      <c r="CX388" s="2"/>
    </row>
    <row r="389" spans="22:102">
      <c r="V389" s="2"/>
      <c r="AR389" s="2"/>
      <c r="AS389" s="2"/>
      <c r="AT389" s="2"/>
      <c r="AU389" s="2"/>
      <c r="AV389" s="2"/>
      <c r="AW389" s="2"/>
      <c r="AX389" s="2"/>
      <c r="AY389" s="2"/>
      <c r="AZ389" s="2"/>
      <c r="BA389" s="2"/>
      <c r="BB389" s="2"/>
      <c r="BC389" s="2"/>
      <c r="BD389" s="2"/>
      <c r="BE389" s="2"/>
      <c r="BF389" s="2"/>
      <c r="BG389" s="2"/>
      <c r="BH389" s="2"/>
      <c r="BI389" s="2"/>
      <c r="BJ389" s="2"/>
      <c r="BK389" s="2"/>
      <c r="BL389" s="2"/>
      <c r="BM389" s="2"/>
      <c r="BN389" s="2"/>
      <c r="BO389" s="2"/>
      <c r="BP389" s="2"/>
      <c r="BQ389" s="2"/>
      <c r="BR389" s="2"/>
      <c r="BS389" s="2"/>
      <c r="BT389" s="2"/>
      <c r="BU389" s="2"/>
      <c r="BV389" s="2"/>
      <c r="BW389" s="2"/>
      <c r="BX389" s="2"/>
      <c r="BY389" s="2"/>
      <c r="BZ389" s="2"/>
      <c r="CA389" s="2"/>
      <c r="CB389" s="2"/>
      <c r="CC389" s="2"/>
      <c r="CD389" s="2"/>
      <c r="CE389" s="2"/>
      <c r="CF389" s="2"/>
      <c r="CG389" s="2"/>
      <c r="CH389" s="2"/>
      <c r="CI389" s="2"/>
      <c r="CJ389" s="2"/>
      <c r="CK389" s="2"/>
      <c r="CL389" s="2"/>
      <c r="CM389" s="2"/>
      <c r="CN389" s="2"/>
      <c r="CO389" s="2"/>
      <c r="CP389" s="2"/>
      <c r="CQ389" s="2"/>
      <c r="CR389" s="2"/>
      <c r="CS389" s="2"/>
      <c r="CT389" s="2"/>
      <c r="CU389" s="2"/>
      <c r="CV389" s="2"/>
      <c r="CW389" s="2"/>
      <c r="CX389" s="2"/>
    </row>
    <row r="390" spans="22:102">
      <c r="V390" s="2"/>
      <c r="AR390" s="2"/>
      <c r="AS390" s="2"/>
      <c r="AT390" s="2"/>
      <c r="AU390" s="2"/>
      <c r="AV390" s="2"/>
      <c r="AW390" s="2"/>
      <c r="AX390" s="2"/>
      <c r="AY390" s="2"/>
      <c r="AZ390" s="2"/>
      <c r="BA390" s="2"/>
      <c r="BB390" s="2"/>
      <c r="BC390" s="2"/>
      <c r="BD390" s="2"/>
      <c r="BE390" s="2"/>
      <c r="BF390" s="2"/>
      <c r="BG390" s="2"/>
      <c r="BH390" s="2"/>
      <c r="BI390" s="2"/>
      <c r="BJ390" s="2"/>
      <c r="BK390" s="2"/>
      <c r="BL390" s="2"/>
      <c r="BM390" s="2"/>
      <c r="BN390" s="2"/>
      <c r="BO390" s="2"/>
      <c r="BP390" s="2"/>
      <c r="BQ390" s="2"/>
      <c r="BR390" s="2"/>
      <c r="BS390" s="2"/>
      <c r="BT390" s="2"/>
      <c r="BU390" s="2"/>
      <c r="BV390" s="2"/>
      <c r="BW390" s="2"/>
      <c r="BX390" s="2"/>
      <c r="BY390" s="2"/>
      <c r="BZ390" s="2"/>
      <c r="CA390" s="2"/>
      <c r="CB390" s="2"/>
      <c r="CC390" s="2"/>
      <c r="CD390" s="2"/>
      <c r="CE390" s="2"/>
      <c r="CF390" s="2"/>
      <c r="CG390" s="2"/>
      <c r="CH390" s="2"/>
      <c r="CI390" s="2"/>
      <c r="CJ390" s="2"/>
      <c r="CK390" s="2"/>
      <c r="CL390" s="2"/>
      <c r="CM390" s="2"/>
      <c r="CN390" s="2"/>
      <c r="CO390" s="2"/>
      <c r="CP390" s="2"/>
      <c r="CQ390" s="2"/>
      <c r="CR390" s="2"/>
      <c r="CS390" s="2"/>
      <c r="CT390" s="2"/>
      <c r="CU390" s="2"/>
      <c r="CV390" s="2"/>
      <c r="CW390" s="2"/>
      <c r="CX390" s="2"/>
    </row>
    <row r="391" spans="22:102">
      <c r="V391" s="2"/>
      <c r="AR391" s="2"/>
      <c r="AS391" s="2"/>
      <c r="AT391" s="2"/>
      <c r="AU391" s="2"/>
      <c r="AV391" s="2"/>
      <c r="AW391" s="2"/>
      <c r="AX391" s="2"/>
      <c r="AY391" s="2"/>
      <c r="AZ391" s="2"/>
      <c r="BA391" s="2"/>
      <c r="BB391" s="2"/>
      <c r="BC391" s="2"/>
      <c r="BD391" s="2"/>
      <c r="BE391" s="2"/>
      <c r="BF391" s="2"/>
      <c r="BG391" s="2"/>
      <c r="BH391" s="2"/>
      <c r="BI391" s="2"/>
      <c r="BJ391" s="2"/>
      <c r="BK391" s="2"/>
      <c r="BL391" s="2"/>
      <c r="BM391" s="2"/>
      <c r="BN391" s="2"/>
      <c r="BO391" s="2"/>
      <c r="BP391" s="2"/>
      <c r="BQ391" s="2"/>
      <c r="BR391" s="2"/>
      <c r="BS391" s="2"/>
      <c r="BT391" s="2"/>
      <c r="BU391" s="2"/>
      <c r="BV391" s="2"/>
      <c r="BW391" s="2"/>
      <c r="BX391" s="2"/>
      <c r="BY391" s="2"/>
      <c r="BZ391" s="2"/>
      <c r="CA391" s="2"/>
      <c r="CB391" s="2"/>
      <c r="CC391" s="2"/>
      <c r="CD391" s="2"/>
      <c r="CE391" s="2"/>
      <c r="CF391" s="2"/>
      <c r="CG391" s="2"/>
      <c r="CH391" s="2"/>
      <c r="CI391" s="2"/>
      <c r="CJ391" s="2"/>
      <c r="CK391" s="2"/>
      <c r="CL391" s="2"/>
      <c r="CM391" s="2"/>
      <c r="CN391" s="2"/>
      <c r="CO391" s="2"/>
      <c r="CP391" s="2"/>
      <c r="CQ391" s="2"/>
      <c r="CR391" s="2"/>
      <c r="CS391" s="2"/>
      <c r="CT391" s="2"/>
      <c r="CU391" s="2"/>
      <c r="CV391" s="2"/>
      <c r="CW391" s="2"/>
      <c r="CX391" s="2"/>
    </row>
    <row r="392" spans="22:102">
      <c r="V392" s="2"/>
      <c r="AR392" s="2"/>
      <c r="AS392" s="2"/>
      <c r="AT392" s="2"/>
      <c r="AU392" s="2"/>
      <c r="AV392" s="2"/>
      <c r="AW392" s="2"/>
      <c r="AX392" s="2"/>
      <c r="AY392" s="2"/>
      <c r="AZ392" s="2"/>
      <c r="BA392" s="2"/>
      <c r="BB392" s="2"/>
      <c r="BC392" s="2"/>
      <c r="BD392" s="2"/>
      <c r="BE392" s="2"/>
      <c r="BF392" s="2"/>
      <c r="BG392" s="2"/>
      <c r="BH392" s="2"/>
      <c r="BI392" s="2"/>
      <c r="BJ392" s="2"/>
      <c r="BK392" s="2"/>
      <c r="BL392" s="2"/>
      <c r="BM392" s="2"/>
      <c r="BN392" s="2"/>
      <c r="BO392" s="2"/>
      <c r="BP392" s="2"/>
      <c r="BQ392" s="2"/>
      <c r="BR392" s="2"/>
      <c r="BS392" s="2"/>
      <c r="BT392" s="2"/>
      <c r="BU392" s="2"/>
      <c r="BV392" s="2"/>
      <c r="BW392" s="2"/>
      <c r="BX392" s="2"/>
      <c r="BY392" s="2"/>
      <c r="BZ392" s="2"/>
      <c r="CA392" s="2"/>
      <c r="CB392" s="2"/>
      <c r="CC392" s="2"/>
      <c r="CD392" s="2"/>
      <c r="CE392" s="2"/>
      <c r="CF392" s="2"/>
      <c r="CG392" s="2"/>
      <c r="CH392" s="2"/>
      <c r="CI392" s="2"/>
      <c r="CJ392" s="2"/>
      <c r="CK392" s="2"/>
      <c r="CL392" s="2"/>
      <c r="CM392" s="2"/>
      <c r="CN392" s="2"/>
      <c r="CO392" s="2"/>
      <c r="CP392" s="2"/>
      <c r="CQ392" s="2"/>
      <c r="CR392" s="2"/>
      <c r="CS392" s="2"/>
      <c r="CT392" s="2"/>
      <c r="CU392" s="2"/>
      <c r="CV392" s="2"/>
      <c r="CW392" s="2"/>
      <c r="CX392" s="2"/>
    </row>
    <row r="393" spans="22:102">
      <c r="V393" s="2"/>
      <c r="AR393" s="2"/>
      <c r="AS393" s="2"/>
      <c r="AT393" s="2"/>
      <c r="AU393" s="2"/>
      <c r="AV393" s="2"/>
      <c r="AW393" s="2"/>
      <c r="AX393" s="2"/>
      <c r="AY393" s="2"/>
      <c r="AZ393" s="2"/>
      <c r="BA393" s="2"/>
      <c r="BB393" s="2"/>
      <c r="BC393" s="2"/>
      <c r="BD393" s="2"/>
      <c r="BE393" s="2"/>
      <c r="BF393" s="2"/>
      <c r="BG393" s="2"/>
      <c r="BH393" s="2"/>
      <c r="BI393" s="2"/>
      <c r="BJ393" s="2"/>
      <c r="BK393" s="2"/>
      <c r="BL393" s="2"/>
      <c r="BM393" s="2"/>
      <c r="BN393" s="2"/>
      <c r="BO393" s="2"/>
      <c r="BP393" s="2"/>
      <c r="BQ393" s="2"/>
      <c r="BR393" s="2"/>
      <c r="BS393" s="2"/>
      <c r="BT393" s="2"/>
      <c r="BU393" s="2"/>
      <c r="BV393" s="2"/>
      <c r="BW393" s="2"/>
      <c r="BX393" s="2"/>
      <c r="BY393" s="2"/>
      <c r="BZ393" s="2"/>
      <c r="CA393" s="2"/>
      <c r="CB393" s="2"/>
      <c r="CC393" s="2"/>
      <c r="CD393" s="2"/>
      <c r="CE393" s="2"/>
      <c r="CF393" s="2"/>
      <c r="CG393" s="2"/>
      <c r="CH393" s="2"/>
      <c r="CI393" s="2"/>
      <c r="CJ393" s="2"/>
      <c r="CK393" s="2"/>
      <c r="CL393" s="2"/>
      <c r="CM393" s="2"/>
      <c r="CN393" s="2"/>
      <c r="CO393" s="2"/>
      <c r="CP393" s="2"/>
      <c r="CQ393" s="2"/>
      <c r="CR393" s="2"/>
      <c r="CS393" s="2"/>
      <c r="CT393" s="2"/>
      <c r="CU393" s="2"/>
      <c r="CV393" s="2"/>
      <c r="CW393" s="2"/>
      <c r="CX393" s="2"/>
    </row>
    <row r="394" spans="22:102">
      <c r="V394" s="2"/>
      <c r="AR394" s="2"/>
      <c r="AS394" s="2"/>
      <c r="AT394" s="2"/>
      <c r="AU394" s="2"/>
      <c r="AV394" s="2"/>
      <c r="AW394" s="2"/>
      <c r="AX394" s="2"/>
      <c r="AY394" s="2"/>
      <c r="AZ394" s="2"/>
      <c r="BA394" s="2"/>
      <c r="BB394" s="2"/>
      <c r="BC394" s="2"/>
      <c r="BD394" s="2"/>
      <c r="BE394" s="2"/>
      <c r="BF394" s="2"/>
      <c r="BG394" s="2"/>
      <c r="BH394" s="2"/>
      <c r="BI394" s="2"/>
      <c r="BJ394" s="2"/>
      <c r="BK394" s="2"/>
      <c r="BL394" s="2"/>
      <c r="BM394" s="2"/>
      <c r="BN394" s="2"/>
      <c r="BO394" s="2"/>
      <c r="BP394" s="2"/>
      <c r="BQ394" s="2"/>
      <c r="BR394" s="2"/>
      <c r="BS394" s="2"/>
      <c r="BT394" s="2"/>
      <c r="BU394" s="2"/>
      <c r="BV394" s="2"/>
      <c r="BW394" s="2"/>
      <c r="BX394" s="2"/>
      <c r="BY394" s="2"/>
      <c r="BZ394" s="2"/>
      <c r="CA394" s="2"/>
      <c r="CB394" s="2"/>
      <c r="CC394" s="2"/>
      <c r="CD394" s="2"/>
      <c r="CE394" s="2"/>
      <c r="CF394" s="2"/>
      <c r="CG394" s="2"/>
      <c r="CH394" s="2"/>
      <c r="CI394" s="2"/>
      <c r="CJ394" s="2"/>
      <c r="CK394" s="2"/>
      <c r="CL394" s="2"/>
      <c r="CM394" s="2"/>
      <c r="CN394" s="2"/>
      <c r="CO394" s="2"/>
      <c r="CP394" s="2"/>
      <c r="CQ394" s="2"/>
      <c r="CR394" s="2"/>
      <c r="CS394" s="2"/>
      <c r="CT394" s="2"/>
      <c r="CU394" s="2"/>
      <c r="CV394" s="2"/>
      <c r="CW394" s="2"/>
      <c r="CX394" s="2"/>
    </row>
    <row r="395" spans="22:102">
      <c r="V395" s="2"/>
      <c r="AR395" s="2"/>
      <c r="AS395" s="2"/>
      <c r="AT395" s="2"/>
      <c r="AU395" s="2"/>
      <c r="AV395" s="2"/>
      <c r="AW395" s="2"/>
      <c r="AX395" s="2"/>
      <c r="AY395" s="2"/>
      <c r="AZ395" s="2"/>
      <c r="BA395" s="2"/>
      <c r="BB395" s="2"/>
      <c r="BC395" s="2"/>
      <c r="BD395" s="2"/>
      <c r="BE395" s="2"/>
      <c r="BF395" s="2"/>
      <c r="BG395" s="2"/>
      <c r="BH395" s="2"/>
      <c r="BI395" s="2"/>
      <c r="BJ395" s="2"/>
      <c r="BK395" s="2"/>
      <c r="BL395" s="2"/>
      <c r="BM395" s="2"/>
      <c r="BN395" s="2"/>
      <c r="BO395" s="2"/>
      <c r="BP395" s="2"/>
      <c r="BQ395" s="2"/>
      <c r="BR395" s="2"/>
      <c r="BS395" s="2"/>
      <c r="BT395" s="2"/>
      <c r="BU395" s="2"/>
      <c r="BV395" s="2"/>
      <c r="BW395" s="2"/>
      <c r="BX395" s="2"/>
      <c r="BY395" s="2"/>
      <c r="BZ395" s="2"/>
      <c r="CA395" s="2"/>
      <c r="CB395" s="2"/>
      <c r="CC395" s="2"/>
      <c r="CD395" s="2"/>
      <c r="CE395" s="2"/>
      <c r="CF395" s="2"/>
      <c r="CG395" s="2"/>
      <c r="CH395" s="2"/>
      <c r="CI395" s="2"/>
      <c r="CJ395" s="2"/>
      <c r="CK395" s="2"/>
      <c r="CL395" s="2"/>
      <c r="CM395" s="2"/>
      <c r="CN395" s="2"/>
      <c r="CO395" s="2"/>
      <c r="CP395" s="2"/>
      <c r="CQ395" s="2"/>
      <c r="CR395" s="2"/>
      <c r="CS395" s="2"/>
      <c r="CT395" s="2"/>
      <c r="CU395" s="2"/>
      <c r="CV395" s="2"/>
      <c r="CW395" s="2"/>
      <c r="CX395" s="2"/>
    </row>
    <row r="396" spans="22:102">
      <c r="V396" s="2"/>
      <c r="AR396" s="2"/>
      <c r="AS396" s="2"/>
      <c r="AT396" s="2"/>
      <c r="AU396" s="2"/>
      <c r="AV396" s="2"/>
      <c r="AW396" s="2"/>
      <c r="AX396" s="2"/>
      <c r="AY396" s="2"/>
      <c r="AZ396" s="2"/>
      <c r="BA396" s="2"/>
      <c r="BB396" s="2"/>
      <c r="BC396" s="2"/>
      <c r="BD396" s="2"/>
      <c r="BE396" s="2"/>
      <c r="BF396" s="2"/>
      <c r="BG396" s="2"/>
      <c r="BH396" s="2"/>
      <c r="BI396" s="2"/>
      <c r="BJ396" s="2"/>
      <c r="BK396" s="2"/>
      <c r="BL396" s="2"/>
      <c r="BM396" s="2"/>
      <c r="BN396" s="2"/>
      <c r="BO396" s="2"/>
      <c r="BP396" s="2"/>
      <c r="BQ396" s="2"/>
      <c r="BR396" s="2"/>
      <c r="BS396" s="2"/>
      <c r="BT396" s="2"/>
      <c r="BU396" s="2"/>
      <c r="BV396" s="2"/>
      <c r="BW396" s="2"/>
      <c r="BX396" s="2"/>
      <c r="BY396" s="2"/>
      <c r="BZ396" s="2"/>
      <c r="CA396" s="2"/>
      <c r="CB396" s="2"/>
      <c r="CC396" s="2"/>
      <c r="CD396" s="2"/>
      <c r="CE396" s="2"/>
      <c r="CF396" s="2"/>
      <c r="CG396" s="2"/>
      <c r="CH396" s="2"/>
      <c r="CI396" s="2"/>
      <c r="CJ396" s="2"/>
      <c r="CK396" s="2"/>
      <c r="CL396" s="2"/>
      <c r="CM396" s="2"/>
      <c r="CN396" s="2"/>
      <c r="CO396" s="2"/>
      <c r="CP396" s="2"/>
      <c r="CQ396" s="2"/>
      <c r="CR396" s="2"/>
      <c r="CS396" s="2"/>
      <c r="CT396" s="2"/>
      <c r="CU396" s="2"/>
      <c r="CV396" s="2"/>
      <c r="CW396" s="2"/>
      <c r="CX396" s="2"/>
    </row>
    <row r="397" spans="22:102">
      <c r="V397" s="2"/>
      <c r="AR397" s="2"/>
      <c r="AS397" s="2"/>
      <c r="AT397" s="2"/>
      <c r="AU397" s="2"/>
      <c r="AV397" s="2"/>
      <c r="AW397" s="2"/>
      <c r="AX397" s="2"/>
      <c r="AY397" s="2"/>
      <c r="AZ397" s="2"/>
      <c r="BA397" s="2"/>
      <c r="BB397" s="2"/>
      <c r="BC397" s="2"/>
      <c r="BD397" s="2"/>
      <c r="BE397" s="2"/>
      <c r="BF397" s="2"/>
      <c r="BG397" s="2"/>
      <c r="BH397" s="2"/>
      <c r="BI397" s="2"/>
      <c r="BJ397" s="2"/>
      <c r="BK397" s="2"/>
      <c r="BL397" s="2"/>
      <c r="BM397" s="2"/>
      <c r="BN397" s="2"/>
      <c r="BO397" s="2"/>
      <c r="BP397" s="2"/>
      <c r="BQ397" s="2"/>
      <c r="BR397" s="2"/>
      <c r="BS397" s="2"/>
      <c r="BT397" s="2"/>
      <c r="BU397" s="2"/>
      <c r="BV397" s="2"/>
      <c r="BW397" s="2"/>
      <c r="BX397" s="2"/>
      <c r="BY397" s="2"/>
      <c r="BZ397" s="2"/>
      <c r="CA397" s="2"/>
      <c r="CB397" s="2"/>
      <c r="CC397" s="2"/>
      <c r="CD397" s="2"/>
      <c r="CE397" s="2"/>
      <c r="CF397" s="2"/>
      <c r="CG397" s="2"/>
      <c r="CH397" s="2"/>
      <c r="CI397" s="2"/>
      <c r="CJ397" s="2"/>
      <c r="CK397" s="2"/>
      <c r="CL397" s="2"/>
      <c r="CM397" s="2"/>
      <c r="CN397" s="2"/>
      <c r="CO397" s="2"/>
      <c r="CP397" s="2"/>
      <c r="CQ397" s="2"/>
      <c r="CR397" s="2"/>
      <c r="CS397" s="2"/>
      <c r="CT397" s="2"/>
      <c r="CU397" s="2"/>
      <c r="CV397" s="2"/>
      <c r="CW397" s="2"/>
      <c r="CX397" s="2"/>
    </row>
    <row r="398" spans="22:102">
      <c r="V398" s="2"/>
      <c r="AR398" s="2"/>
      <c r="AS398" s="2"/>
      <c r="AT398" s="2"/>
      <c r="AU398" s="2"/>
      <c r="AV398" s="2"/>
      <c r="AW398" s="2"/>
      <c r="AX398" s="2"/>
      <c r="AY398" s="2"/>
      <c r="AZ398" s="2"/>
      <c r="BA398" s="2"/>
      <c r="BB398" s="2"/>
      <c r="BC398" s="2"/>
      <c r="BD398" s="2"/>
      <c r="BE398" s="2"/>
      <c r="BF398" s="2"/>
      <c r="BG398" s="2"/>
      <c r="BH398" s="2"/>
      <c r="BI398" s="2"/>
      <c r="BJ398" s="2"/>
      <c r="BK398" s="2"/>
      <c r="BL398" s="2"/>
      <c r="BM398" s="2"/>
      <c r="BN398" s="2"/>
      <c r="BO398" s="2"/>
      <c r="BP398" s="2"/>
      <c r="BQ398" s="2"/>
      <c r="BR398" s="2"/>
      <c r="BS398" s="2"/>
      <c r="BT398" s="2"/>
      <c r="BU398" s="2"/>
      <c r="BV398" s="2"/>
      <c r="BW398" s="2"/>
      <c r="BX398" s="2"/>
      <c r="BY398" s="2"/>
      <c r="BZ398" s="2"/>
      <c r="CA398" s="2"/>
      <c r="CB398" s="2"/>
      <c r="CC398" s="2"/>
      <c r="CD398" s="2"/>
      <c r="CE398" s="2"/>
      <c r="CF398" s="2"/>
      <c r="CG398" s="2"/>
      <c r="CH398" s="2"/>
      <c r="CI398" s="2"/>
      <c r="CJ398" s="2"/>
      <c r="CK398" s="2"/>
      <c r="CL398" s="2"/>
      <c r="CM398" s="2"/>
      <c r="CN398" s="2"/>
      <c r="CO398" s="2"/>
      <c r="CP398" s="2"/>
      <c r="CQ398" s="2"/>
      <c r="CR398" s="2"/>
      <c r="CS398" s="2"/>
      <c r="CT398" s="2"/>
      <c r="CU398" s="2"/>
      <c r="CV398" s="2"/>
      <c r="CW398" s="2"/>
      <c r="CX398" s="2"/>
    </row>
    <row r="399" spans="22:102">
      <c r="V399" s="2"/>
      <c r="AR399" s="2"/>
      <c r="AS399" s="2"/>
      <c r="AT399" s="2"/>
      <c r="AU399" s="2"/>
      <c r="AV399" s="2"/>
      <c r="AW399" s="2"/>
      <c r="AX399" s="2"/>
      <c r="AY399" s="2"/>
      <c r="AZ399" s="2"/>
      <c r="BA399" s="2"/>
      <c r="BB399" s="2"/>
      <c r="BC399" s="2"/>
      <c r="BD399" s="2"/>
      <c r="BE399" s="2"/>
      <c r="BF399" s="2"/>
      <c r="BG399" s="2"/>
      <c r="BH399" s="2"/>
      <c r="BI399" s="2"/>
      <c r="BJ399" s="2"/>
      <c r="BK399" s="2"/>
      <c r="BL399" s="2"/>
      <c r="BM399" s="2"/>
      <c r="BN399" s="2"/>
      <c r="BO399" s="2"/>
      <c r="BP399" s="2"/>
      <c r="BQ399" s="2"/>
      <c r="BR399" s="2"/>
      <c r="BS399" s="2"/>
      <c r="BT399" s="2"/>
      <c r="BU399" s="2"/>
      <c r="BV399" s="2"/>
      <c r="BW399" s="2"/>
      <c r="BX399" s="2"/>
      <c r="BY399" s="2"/>
      <c r="BZ399" s="2"/>
      <c r="CA399" s="2"/>
      <c r="CB399" s="2"/>
      <c r="CC399" s="2"/>
      <c r="CD399" s="2"/>
      <c r="CE399" s="2"/>
      <c r="CF399" s="2"/>
      <c r="CG399" s="2"/>
      <c r="CH399" s="2"/>
      <c r="CI399" s="2"/>
      <c r="CJ399" s="2"/>
      <c r="CK399" s="2"/>
      <c r="CL399" s="2"/>
      <c r="CM399" s="2"/>
      <c r="CN399" s="2"/>
      <c r="CO399" s="2"/>
      <c r="CP399" s="2"/>
      <c r="CQ399" s="2"/>
      <c r="CR399" s="2"/>
      <c r="CS399" s="2"/>
      <c r="CT399" s="2"/>
      <c r="CU399" s="2"/>
      <c r="CV399" s="2"/>
      <c r="CW399" s="2"/>
      <c r="CX399" s="2"/>
    </row>
    <row r="400" spans="22:102">
      <c r="V400" s="2"/>
      <c r="AR400" s="2"/>
      <c r="AS400" s="2"/>
      <c r="AT400" s="2"/>
      <c r="AU400" s="2"/>
      <c r="AV400" s="2"/>
      <c r="AW400" s="2"/>
      <c r="AX400" s="2"/>
      <c r="AY400" s="2"/>
      <c r="AZ400" s="2"/>
      <c r="BA400" s="2"/>
      <c r="BB400" s="2"/>
      <c r="BC400" s="2"/>
      <c r="BD400" s="2"/>
      <c r="BE400" s="2"/>
      <c r="BF400" s="2"/>
      <c r="BG400" s="2"/>
      <c r="BH400" s="2"/>
      <c r="BI400" s="2"/>
      <c r="BJ400" s="2"/>
      <c r="BK400" s="2"/>
      <c r="BL400" s="2"/>
      <c r="BM400" s="2"/>
      <c r="BN400" s="2"/>
      <c r="BO400" s="2"/>
      <c r="BP400" s="2"/>
      <c r="BQ400" s="2"/>
      <c r="BR400" s="2"/>
      <c r="BS400" s="2"/>
      <c r="BT400" s="2"/>
      <c r="BU400" s="2"/>
      <c r="BV400" s="2"/>
      <c r="BW400" s="2"/>
      <c r="BX400" s="2"/>
      <c r="BY400" s="2"/>
      <c r="BZ400" s="2"/>
      <c r="CA400" s="2"/>
      <c r="CB400" s="2"/>
      <c r="CC400" s="2"/>
      <c r="CD400" s="2"/>
      <c r="CE400" s="2"/>
      <c r="CF400" s="2"/>
      <c r="CG400" s="2"/>
      <c r="CH400" s="2"/>
      <c r="CI400" s="2"/>
      <c r="CJ400" s="2"/>
      <c r="CK400" s="2"/>
      <c r="CL400" s="2"/>
      <c r="CM400" s="2"/>
      <c r="CN400" s="2"/>
      <c r="CO400" s="2"/>
      <c r="CP400" s="2"/>
      <c r="CQ400" s="2"/>
      <c r="CR400" s="2"/>
      <c r="CS400" s="2"/>
      <c r="CT400" s="2"/>
      <c r="CU400" s="2"/>
      <c r="CV400" s="2"/>
      <c r="CW400" s="2"/>
      <c r="CX400" s="2"/>
    </row>
    <row r="401" spans="22:102">
      <c r="V401" s="2"/>
      <c r="AR401" s="2"/>
      <c r="AS401" s="2"/>
      <c r="AT401" s="2"/>
      <c r="AU401" s="2"/>
      <c r="AV401" s="2"/>
      <c r="AW401" s="2"/>
      <c r="AX401" s="2"/>
      <c r="AY401" s="2"/>
      <c r="AZ401" s="2"/>
      <c r="BA401" s="2"/>
      <c r="BB401" s="2"/>
      <c r="BC401" s="2"/>
      <c r="BD401" s="2"/>
      <c r="BE401" s="2"/>
      <c r="BF401" s="2"/>
      <c r="BG401" s="2"/>
      <c r="BH401" s="2"/>
      <c r="BI401" s="2"/>
      <c r="BJ401" s="2"/>
      <c r="BK401" s="2"/>
      <c r="BL401" s="2"/>
      <c r="BM401" s="2"/>
      <c r="BN401" s="2"/>
      <c r="BO401" s="2"/>
      <c r="BP401" s="2"/>
      <c r="BQ401" s="2"/>
      <c r="BR401" s="2"/>
      <c r="BS401" s="2"/>
      <c r="BT401" s="2"/>
      <c r="BU401" s="2"/>
      <c r="BV401" s="2"/>
      <c r="BW401" s="2"/>
      <c r="BX401" s="2"/>
      <c r="BY401" s="2"/>
      <c r="BZ401" s="2"/>
      <c r="CA401" s="2"/>
      <c r="CB401" s="2"/>
      <c r="CC401" s="2"/>
      <c r="CD401" s="2"/>
      <c r="CE401" s="2"/>
      <c r="CF401" s="2"/>
      <c r="CG401" s="2"/>
      <c r="CH401" s="2"/>
      <c r="CI401" s="2"/>
      <c r="CJ401" s="2"/>
      <c r="CK401" s="2"/>
      <c r="CL401" s="2"/>
      <c r="CM401" s="2"/>
      <c r="CN401" s="2"/>
      <c r="CO401" s="2"/>
      <c r="CP401" s="2"/>
      <c r="CQ401" s="2"/>
      <c r="CR401" s="2"/>
      <c r="CS401" s="2"/>
      <c r="CT401" s="2"/>
      <c r="CU401" s="2"/>
      <c r="CV401" s="2"/>
      <c r="CW401" s="2"/>
      <c r="CX401" s="2"/>
    </row>
    <row r="402" spans="22:102">
      <c r="V402" s="2"/>
      <c r="AR402" s="2"/>
      <c r="AS402" s="2"/>
      <c r="AT402" s="2"/>
      <c r="AU402" s="2"/>
      <c r="AV402" s="2"/>
      <c r="AW402" s="2"/>
      <c r="AX402" s="2"/>
      <c r="AY402" s="2"/>
      <c r="AZ402" s="2"/>
      <c r="BA402" s="2"/>
      <c r="BB402" s="2"/>
      <c r="BC402" s="2"/>
      <c r="BD402" s="2"/>
      <c r="BE402" s="2"/>
      <c r="BF402" s="2"/>
      <c r="BG402" s="2"/>
      <c r="BH402" s="2"/>
      <c r="BI402" s="2"/>
      <c r="BJ402" s="2"/>
      <c r="BK402" s="2"/>
      <c r="BL402" s="2"/>
      <c r="BM402" s="2"/>
      <c r="BN402" s="2"/>
      <c r="BO402" s="2"/>
      <c r="BP402" s="2"/>
      <c r="BQ402" s="2"/>
      <c r="BR402" s="2"/>
      <c r="BS402" s="2"/>
      <c r="BT402" s="2"/>
      <c r="BU402" s="2"/>
      <c r="BV402" s="2"/>
      <c r="BW402" s="2"/>
      <c r="BX402" s="2"/>
      <c r="BY402" s="2"/>
      <c r="BZ402" s="2"/>
      <c r="CA402" s="2"/>
      <c r="CB402" s="2"/>
      <c r="CC402" s="2"/>
      <c r="CD402" s="2"/>
      <c r="CE402" s="2"/>
      <c r="CF402" s="2"/>
      <c r="CG402" s="2"/>
      <c r="CH402" s="2"/>
      <c r="CI402" s="2"/>
      <c r="CJ402" s="2"/>
      <c r="CK402" s="2"/>
      <c r="CL402" s="2"/>
      <c r="CM402" s="2"/>
      <c r="CN402" s="2"/>
      <c r="CO402" s="2"/>
      <c r="CP402" s="2"/>
      <c r="CQ402" s="2"/>
      <c r="CR402" s="2"/>
      <c r="CS402" s="2"/>
      <c r="CT402" s="2"/>
      <c r="CU402" s="2"/>
      <c r="CV402" s="2"/>
      <c r="CW402" s="2"/>
      <c r="CX402" s="2"/>
    </row>
    <row r="403" spans="22:102">
      <c r="V403" s="2"/>
      <c r="AR403" s="2"/>
      <c r="AS403" s="2"/>
      <c r="AT403" s="2"/>
      <c r="AU403" s="2"/>
      <c r="AV403" s="2"/>
      <c r="AW403" s="2"/>
      <c r="AX403" s="2"/>
      <c r="AY403" s="2"/>
      <c r="AZ403" s="2"/>
      <c r="BA403" s="2"/>
      <c r="BB403" s="2"/>
      <c r="BC403" s="2"/>
      <c r="BD403" s="2"/>
      <c r="BE403" s="2"/>
      <c r="BF403" s="2"/>
      <c r="BG403" s="2"/>
      <c r="BH403" s="2"/>
      <c r="BI403" s="2"/>
      <c r="BJ403" s="2"/>
      <c r="BK403" s="2"/>
      <c r="BL403" s="2"/>
      <c r="BM403" s="2"/>
      <c r="BN403" s="2"/>
      <c r="BO403" s="2"/>
      <c r="BP403" s="2"/>
      <c r="BQ403" s="2"/>
      <c r="BR403" s="2"/>
      <c r="BS403" s="2"/>
      <c r="BT403" s="2"/>
      <c r="BU403" s="2"/>
      <c r="BV403" s="2"/>
      <c r="BW403" s="2"/>
      <c r="BX403" s="2"/>
      <c r="BY403" s="2"/>
      <c r="BZ403" s="2"/>
      <c r="CA403" s="2"/>
      <c r="CB403" s="2"/>
      <c r="CC403" s="2"/>
      <c r="CD403" s="2"/>
      <c r="CE403" s="2"/>
      <c r="CF403" s="2"/>
      <c r="CG403" s="2"/>
      <c r="CH403" s="2"/>
      <c r="CI403" s="2"/>
      <c r="CJ403" s="2"/>
      <c r="CK403" s="2"/>
      <c r="CL403" s="2"/>
      <c r="CM403" s="2"/>
      <c r="CN403" s="2"/>
      <c r="CO403" s="2"/>
      <c r="CP403" s="2"/>
      <c r="CQ403" s="2"/>
      <c r="CR403" s="2"/>
      <c r="CS403" s="2"/>
      <c r="CT403" s="2"/>
      <c r="CU403" s="2"/>
      <c r="CV403" s="2"/>
      <c r="CW403" s="2"/>
      <c r="CX403" s="2"/>
    </row>
    <row r="404" spans="22:102">
      <c r="V404" s="2"/>
      <c r="AR404" s="2"/>
      <c r="AS404" s="2"/>
      <c r="AT404" s="2"/>
      <c r="AU404" s="2"/>
      <c r="AV404" s="2"/>
      <c r="AW404" s="2"/>
      <c r="AX404" s="2"/>
      <c r="AY404" s="2"/>
      <c r="AZ404" s="2"/>
      <c r="BA404" s="2"/>
      <c r="BB404" s="2"/>
      <c r="BC404" s="2"/>
      <c r="BD404" s="2"/>
      <c r="BE404" s="2"/>
      <c r="BF404" s="2"/>
      <c r="BG404" s="2"/>
      <c r="BH404" s="2"/>
      <c r="BI404" s="2"/>
      <c r="BJ404" s="2"/>
      <c r="BK404" s="2"/>
      <c r="BL404" s="2"/>
      <c r="BM404" s="2"/>
      <c r="BN404" s="2"/>
      <c r="BO404" s="2"/>
      <c r="BP404" s="2"/>
      <c r="BQ404" s="2"/>
      <c r="BR404" s="2"/>
      <c r="BS404" s="2"/>
      <c r="BT404" s="2"/>
      <c r="BU404" s="2"/>
      <c r="BV404" s="2"/>
      <c r="BW404" s="2"/>
      <c r="BX404" s="2"/>
      <c r="BY404" s="2"/>
      <c r="BZ404" s="2"/>
      <c r="CA404" s="2"/>
      <c r="CB404" s="2"/>
      <c r="CC404" s="2"/>
      <c r="CD404" s="2"/>
      <c r="CE404" s="2"/>
      <c r="CF404" s="2"/>
      <c r="CG404" s="2"/>
      <c r="CH404" s="2"/>
      <c r="CI404" s="2"/>
      <c r="CJ404" s="2"/>
      <c r="CK404" s="2"/>
      <c r="CL404" s="2"/>
      <c r="CM404" s="2"/>
      <c r="CN404" s="2"/>
      <c r="CO404" s="2"/>
      <c r="CP404" s="2"/>
      <c r="CQ404" s="2"/>
      <c r="CR404" s="2"/>
      <c r="CS404" s="2"/>
      <c r="CT404" s="2"/>
      <c r="CU404" s="2"/>
      <c r="CV404" s="2"/>
      <c r="CW404" s="2"/>
      <c r="CX404" s="2"/>
    </row>
    <row r="405" spans="22:102">
      <c r="V405" s="2"/>
      <c r="AR405" s="2"/>
      <c r="AS405" s="2"/>
      <c r="AT405" s="2"/>
      <c r="AU405" s="2"/>
      <c r="AV405" s="2"/>
      <c r="AW405" s="2"/>
      <c r="AX405" s="2"/>
      <c r="AY405" s="2"/>
      <c r="AZ405" s="2"/>
      <c r="BA405" s="2"/>
      <c r="BB405" s="2"/>
      <c r="BC405" s="2"/>
      <c r="BD405" s="2"/>
      <c r="BE405" s="2"/>
      <c r="BF405" s="2"/>
      <c r="BG405" s="2"/>
      <c r="BH405" s="2"/>
      <c r="BI405" s="2"/>
      <c r="BJ405" s="2"/>
      <c r="BK405" s="2"/>
      <c r="BL405" s="2"/>
      <c r="BM405" s="2"/>
      <c r="BN405" s="2"/>
      <c r="BO405" s="2"/>
      <c r="BP405" s="2"/>
      <c r="BQ405" s="2"/>
      <c r="BR405" s="2"/>
      <c r="BS405" s="2"/>
      <c r="BT405" s="2"/>
      <c r="BU405" s="2"/>
      <c r="BV405" s="2"/>
      <c r="BW405" s="2"/>
      <c r="BX405" s="2"/>
      <c r="BY405" s="2"/>
      <c r="BZ405" s="2"/>
      <c r="CA405" s="2"/>
      <c r="CB405" s="2"/>
      <c r="CC405" s="2"/>
      <c r="CD405" s="2"/>
      <c r="CE405" s="2"/>
      <c r="CF405" s="2"/>
      <c r="CG405" s="2"/>
      <c r="CH405" s="2"/>
      <c r="CI405" s="2"/>
      <c r="CJ405" s="2"/>
      <c r="CK405" s="2"/>
      <c r="CL405" s="2"/>
      <c r="CM405" s="2"/>
      <c r="CN405" s="2"/>
      <c r="CO405" s="2"/>
      <c r="CP405" s="2"/>
      <c r="CQ405" s="2"/>
      <c r="CR405" s="2"/>
      <c r="CS405" s="2"/>
      <c r="CT405" s="2"/>
      <c r="CU405" s="2"/>
      <c r="CV405" s="2"/>
      <c r="CW405" s="2"/>
      <c r="CX405" s="2"/>
    </row>
    <row r="406" spans="22:102">
      <c r="V406" s="2"/>
      <c r="AR406" s="2"/>
      <c r="AS406" s="2"/>
      <c r="AT406" s="2"/>
      <c r="AU406" s="2"/>
      <c r="AV406" s="2"/>
      <c r="AW406" s="2"/>
      <c r="AX406" s="2"/>
      <c r="AY406" s="2"/>
      <c r="AZ406" s="2"/>
      <c r="BA406" s="2"/>
      <c r="BB406" s="2"/>
      <c r="BC406" s="2"/>
      <c r="BD406" s="2"/>
      <c r="BE406" s="2"/>
      <c r="BF406" s="2"/>
      <c r="BG406" s="2"/>
      <c r="BH406" s="2"/>
      <c r="BI406" s="2"/>
      <c r="BJ406" s="2"/>
      <c r="BK406" s="2"/>
      <c r="BL406" s="2"/>
      <c r="BM406" s="2"/>
      <c r="BN406" s="2"/>
      <c r="BO406" s="2"/>
      <c r="BP406" s="2"/>
      <c r="BQ406" s="2"/>
      <c r="BR406" s="2"/>
      <c r="BS406" s="2"/>
      <c r="BT406" s="2"/>
      <c r="BU406" s="2"/>
      <c r="BV406" s="2"/>
      <c r="BW406" s="2"/>
      <c r="BX406" s="2"/>
      <c r="BY406" s="2"/>
      <c r="BZ406" s="2"/>
      <c r="CA406" s="2"/>
      <c r="CB406" s="2"/>
      <c r="CC406" s="2"/>
      <c r="CD406" s="2"/>
      <c r="CE406" s="2"/>
      <c r="CF406" s="2"/>
      <c r="CG406" s="2"/>
      <c r="CH406" s="2"/>
      <c r="CI406" s="2"/>
      <c r="CJ406" s="2"/>
      <c r="CK406" s="2"/>
      <c r="CL406" s="2"/>
      <c r="CM406" s="2"/>
      <c r="CN406" s="2"/>
      <c r="CO406" s="2"/>
      <c r="CP406" s="2"/>
      <c r="CQ406" s="2"/>
      <c r="CR406" s="2"/>
      <c r="CS406" s="2"/>
      <c r="CT406" s="2"/>
      <c r="CU406" s="2"/>
      <c r="CV406" s="2"/>
      <c r="CW406" s="2"/>
      <c r="CX406" s="2"/>
    </row>
    <row r="407" spans="22:102">
      <c r="V407" s="2"/>
      <c r="AR407" s="2"/>
      <c r="AS407" s="2"/>
      <c r="AT407" s="2"/>
      <c r="AU407" s="2"/>
      <c r="AV407" s="2"/>
      <c r="AW407" s="2"/>
      <c r="AX407" s="2"/>
      <c r="AY407" s="2"/>
      <c r="AZ407" s="2"/>
      <c r="BA407" s="2"/>
      <c r="BB407" s="2"/>
      <c r="BC407" s="2"/>
      <c r="BD407" s="2"/>
      <c r="BE407" s="2"/>
      <c r="BF407" s="2"/>
      <c r="BG407" s="2"/>
      <c r="BH407" s="2"/>
      <c r="BI407" s="2"/>
      <c r="BJ407" s="2"/>
      <c r="BK407" s="2"/>
      <c r="BL407" s="2"/>
      <c r="BM407" s="2"/>
      <c r="BN407" s="2"/>
      <c r="BO407" s="2"/>
      <c r="BP407" s="2"/>
      <c r="BQ407" s="2"/>
      <c r="BR407" s="2"/>
      <c r="BS407" s="2"/>
      <c r="BT407" s="2"/>
      <c r="BU407" s="2"/>
      <c r="BV407" s="2"/>
      <c r="BW407" s="2"/>
      <c r="BX407" s="2"/>
      <c r="BY407" s="2"/>
      <c r="BZ407" s="2"/>
      <c r="CA407" s="2"/>
      <c r="CB407" s="2"/>
      <c r="CC407" s="2"/>
      <c r="CD407" s="2"/>
      <c r="CE407" s="2"/>
      <c r="CF407" s="2"/>
      <c r="CG407" s="2"/>
      <c r="CH407" s="2"/>
      <c r="CI407" s="2"/>
      <c r="CJ407" s="2"/>
      <c r="CK407" s="2"/>
      <c r="CL407" s="2"/>
      <c r="CM407" s="2"/>
      <c r="CN407" s="2"/>
      <c r="CO407" s="2"/>
      <c r="CP407" s="2"/>
      <c r="CQ407" s="2"/>
      <c r="CR407" s="2"/>
      <c r="CS407" s="2"/>
      <c r="CT407" s="2"/>
      <c r="CU407" s="2"/>
      <c r="CV407" s="2"/>
      <c r="CW407" s="2"/>
      <c r="CX407" s="2"/>
    </row>
    <row r="408" spans="22:102">
      <c r="V408" s="2"/>
      <c r="AR408" s="2"/>
      <c r="AS408" s="2"/>
      <c r="AT408" s="2"/>
      <c r="AU408" s="2"/>
      <c r="AV408" s="2"/>
      <c r="AW408" s="2"/>
      <c r="AX408" s="2"/>
      <c r="AY408" s="2"/>
      <c r="AZ408" s="2"/>
      <c r="BA408" s="2"/>
      <c r="BB408" s="2"/>
      <c r="BC408" s="2"/>
      <c r="BD408" s="2"/>
      <c r="BE408" s="2"/>
      <c r="BF408" s="2"/>
      <c r="BG408" s="2"/>
      <c r="BH408" s="2"/>
      <c r="BI408" s="2"/>
      <c r="BJ408" s="2"/>
      <c r="BK408" s="2"/>
      <c r="BL408" s="2"/>
      <c r="BM408" s="2"/>
      <c r="BN408" s="2"/>
      <c r="BO408" s="2"/>
      <c r="BP408" s="2"/>
      <c r="BQ408" s="2"/>
      <c r="BR408" s="2"/>
      <c r="BS408" s="2"/>
      <c r="BT408" s="2"/>
      <c r="BU408" s="2"/>
      <c r="BV408" s="2"/>
      <c r="BW408" s="2"/>
      <c r="BX408" s="2"/>
      <c r="BY408" s="2"/>
      <c r="BZ408" s="2"/>
      <c r="CA408" s="2"/>
      <c r="CB408" s="2"/>
      <c r="CC408" s="2"/>
      <c r="CD408" s="2"/>
      <c r="CE408" s="2"/>
      <c r="CF408" s="2"/>
      <c r="CG408" s="2"/>
      <c r="CH408" s="2"/>
      <c r="CI408" s="2"/>
      <c r="CJ408" s="2"/>
      <c r="CK408" s="2"/>
      <c r="CL408" s="2"/>
      <c r="CM408" s="2"/>
      <c r="CN408" s="2"/>
      <c r="CO408" s="2"/>
      <c r="CP408" s="2"/>
      <c r="CQ408" s="2"/>
      <c r="CR408" s="2"/>
      <c r="CS408" s="2"/>
      <c r="CT408" s="2"/>
      <c r="CU408" s="2"/>
      <c r="CV408" s="2"/>
      <c r="CW408" s="2"/>
      <c r="CX408" s="2"/>
    </row>
    <row r="409" spans="22:102">
      <c r="V409" s="2"/>
      <c r="AR409" s="2"/>
      <c r="AS409" s="2"/>
      <c r="AT409" s="2"/>
      <c r="AU409" s="2"/>
      <c r="AV409" s="2"/>
      <c r="AW409" s="2"/>
      <c r="AX409" s="2"/>
      <c r="AY409" s="2"/>
      <c r="AZ409" s="2"/>
      <c r="BA409" s="2"/>
      <c r="BB409" s="2"/>
      <c r="BC409" s="2"/>
      <c r="BD409" s="2"/>
      <c r="BE409" s="2"/>
      <c r="BF409" s="2"/>
      <c r="BG409" s="2"/>
      <c r="BH409" s="2"/>
      <c r="BI409" s="2"/>
      <c r="BJ409" s="2"/>
      <c r="BK409" s="2"/>
      <c r="BL409" s="2"/>
      <c r="BM409" s="2"/>
      <c r="BN409" s="2"/>
      <c r="BO409" s="2"/>
      <c r="BP409" s="2"/>
      <c r="BQ409" s="2"/>
      <c r="BR409" s="2"/>
      <c r="BS409" s="2"/>
      <c r="BT409" s="2"/>
      <c r="BU409" s="2"/>
      <c r="BV409" s="2"/>
      <c r="BW409" s="2"/>
      <c r="BX409" s="2"/>
      <c r="BY409" s="2"/>
      <c r="BZ409" s="2"/>
      <c r="CA409" s="2"/>
      <c r="CB409" s="2"/>
      <c r="CC409" s="2"/>
      <c r="CD409" s="2"/>
      <c r="CE409" s="2"/>
      <c r="CF409" s="2"/>
      <c r="CG409" s="2"/>
      <c r="CH409" s="2"/>
      <c r="CI409" s="2"/>
      <c r="CJ409" s="2"/>
      <c r="CK409" s="2"/>
      <c r="CL409" s="2"/>
      <c r="CM409" s="2"/>
      <c r="CN409" s="2"/>
      <c r="CO409" s="2"/>
      <c r="CP409" s="2"/>
      <c r="CQ409" s="2"/>
      <c r="CR409" s="2"/>
      <c r="CS409" s="2"/>
      <c r="CT409" s="2"/>
      <c r="CU409" s="2"/>
      <c r="CV409" s="2"/>
      <c r="CW409" s="2"/>
      <c r="CX409" s="2"/>
    </row>
    <row r="410" spans="22:102">
      <c r="V410" s="2"/>
      <c r="AR410" s="2"/>
      <c r="AS410" s="2"/>
      <c r="AT410" s="2"/>
      <c r="AU410" s="2"/>
      <c r="AV410" s="2"/>
      <c r="AW410" s="2"/>
      <c r="AX410" s="2"/>
      <c r="AY410" s="2"/>
      <c r="AZ410" s="2"/>
      <c r="BA410" s="2"/>
      <c r="BB410" s="2"/>
      <c r="BC410" s="2"/>
      <c r="BD410" s="2"/>
      <c r="BE410" s="2"/>
      <c r="BF410" s="2"/>
      <c r="BG410" s="2"/>
      <c r="BH410" s="2"/>
      <c r="BI410" s="2"/>
      <c r="BJ410" s="2"/>
      <c r="BK410" s="2"/>
      <c r="BL410" s="2"/>
      <c r="BM410" s="2"/>
      <c r="BN410" s="2"/>
      <c r="BO410" s="2"/>
      <c r="BP410" s="2"/>
      <c r="BQ410" s="2"/>
      <c r="BR410" s="2"/>
      <c r="BS410" s="2"/>
      <c r="BT410" s="2"/>
      <c r="BU410" s="2"/>
      <c r="BV410" s="2"/>
      <c r="BW410" s="2"/>
      <c r="BX410" s="2"/>
      <c r="BY410" s="2"/>
      <c r="BZ410" s="2"/>
      <c r="CA410" s="2"/>
      <c r="CB410" s="2"/>
      <c r="CC410" s="2"/>
      <c r="CD410" s="2"/>
      <c r="CE410" s="2"/>
      <c r="CF410" s="2"/>
      <c r="CG410" s="2"/>
      <c r="CH410" s="2"/>
      <c r="CI410" s="2"/>
      <c r="CJ410" s="2"/>
      <c r="CK410" s="2"/>
      <c r="CL410" s="2"/>
      <c r="CM410" s="2"/>
      <c r="CN410" s="2"/>
      <c r="CO410" s="2"/>
      <c r="CP410" s="2"/>
      <c r="CQ410" s="2"/>
      <c r="CR410" s="2"/>
      <c r="CS410" s="2"/>
      <c r="CT410" s="2"/>
      <c r="CU410" s="2"/>
      <c r="CV410" s="2"/>
      <c r="CW410" s="2"/>
      <c r="CX410" s="2"/>
    </row>
    <row r="411" spans="22:102">
      <c r="V411" s="2"/>
      <c r="AR411" s="2"/>
      <c r="AS411" s="2"/>
      <c r="AT411" s="2"/>
      <c r="AU411" s="2"/>
      <c r="AV411" s="2"/>
      <c r="AW411" s="2"/>
      <c r="AX411" s="2"/>
      <c r="AY411" s="2"/>
      <c r="AZ411" s="2"/>
      <c r="BA411" s="2"/>
      <c r="BB411" s="2"/>
      <c r="BC411" s="2"/>
      <c r="BD411" s="2"/>
      <c r="BE411" s="2"/>
      <c r="BF411" s="2"/>
      <c r="BG411" s="2"/>
      <c r="BH411" s="2"/>
      <c r="BI411" s="2"/>
      <c r="BJ411" s="2"/>
      <c r="BK411" s="2"/>
      <c r="BL411" s="2"/>
      <c r="BM411" s="2"/>
      <c r="BN411" s="2"/>
      <c r="BO411" s="2"/>
      <c r="BP411" s="2"/>
      <c r="BQ411" s="2"/>
      <c r="BR411" s="2"/>
      <c r="BS411" s="2"/>
      <c r="BT411" s="2"/>
      <c r="BU411" s="2"/>
      <c r="BV411" s="2"/>
      <c r="BW411" s="2"/>
      <c r="BX411" s="2"/>
      <c r="BY411" s="2"/>
      <c r="BZ411" s="2"/>
      <c r="CA411" s="2"/>
      <c r="CB411" s="2"/>
      <c r="CC411" s="2"/>
      <c r="CD411" s="2"/>
      <c r="CE411" s="2"/>
      <c r="CF411" s="2"/>
      <c r="CG411" s="2"/>
      <c r="CH411" s="2"/>
      <c r="CI411" s="2"/>
      <c r="CJ411" s="2"/>
      <c r="CK411" s="2"/>
      <c r="CL411" s="2"/>
      <c r="CM411" s="2"/>
      <c r="CN411" s="2"/>
      <c r="CO411" s="2"/>
      <c r="CP411" s="2"/>
      <c r="CQ411" s="2"/>
      <c r="CR411" s="2"/>
      <c r="CS411" s="2"/>
      <c r="CT411" s="2"/>
      <c r="CU411" s="2"/>
      <c r="CV411" s="2"/>
      <c r="CW411" s="2"/>
      <c r="CX411" s="2"/>
    </row>
    <row r="412" spans="22:102">
      <c r="V412" s="2"/>
      <c r="AR412" s="2"/>
      <c r="AS412" s="2"/>
      <c r="AT412" s="2"/>
      <c r="AU412" s="2"/>
      <c r="AV412" s="2"/>
      <c r="AW412" s="2"/>
      <c r="AX412" s="2"/>
      <c r="AY412" s="2"/>
      <c r="AZ412" s="2"/>
      <c r="BA412" s="2"/>
      <c r="BB412" s="2"/>
      <c r="BC412" s="2"/>
      <c r="BD412" s="2"/>
      <c r="BE412" s="2"/>
      <c r="BF412" s="2"/>
      <c r="BG412" s="2"/>
      <c r="BH412" s="2"/>
      <c r="BI412" s="2"/>
      <c r="BJ412" s="2"/>
      <c r="BK412" s="2"/>
      <c r="BL412" s="2"/>
      <c r="BM412" s="2"/>
      <c r="BN412" s="2"/>
      <c r="BO412" s="2"/>
      <c r="BP412" s="2"/>
      <c r="BQ412" s="2"/>
      <c r="BR412" s="2"/>
      <c r="BS412" s="2"/>
      <c r="BT412" s="2"/>
      <c r="BU412" s="2"/>
      <c r="BV412" s="2"/>
      <c r="BW412" s="2"/>
      <c r="BX412" s="2"/>
      <c r="BY412" s="2"/>
      <c r="BZ412" s="2"/>
      <c r="CA412" s="2"/>
      <c r="CB412" s="2"/>
      <c r="CC412" s="2"/>
      <c r="CD412" s="2"/>
      <c r="CE412" s="2"/>
      <c r="CF412" s="2"/>
      <c r="CG412" s="2"/>
      <c r="CH412" s="2"/>
      <c r="CI412" s="2"/>
      <c r="CJ412" s="2"/>
      <c r="CK412" s="2"/>
      <c r="CL412" s="2"/>
      <c r="CM412" s="2"/>
      <c r="CN412" s="2"/>
      <c r="CO412" s="2"/>
      <c r="CP412" s="2"/>
      <c r="CQ412" s="2"/>
      <c r="CR412" s="2"/>
      <c r="CS412" s="2"/>
      <c r="CT412" s="2"/>
      <c r="CU412" s="2"/>
      <c r="CV412" s="2"/>
      <c r="CW412" s="2"/>
      <c r="CX412" s="2"/>
    </row>
    <row r="413" spans="22:102">
      <c r="V413" s="2"/>
      <c r="AR413" s="2"/>
      <c r="AS413" s="2"/>
      <c r="AT413" s="2"/>
      <c r="AU413" s="2"/>
      <c r="AV413" s="2"/>
      <c r="AW413" s="2"/>
      <c r="AX413" s="2"/>
      <c r="AY413" s="2"/>
      <c r="AZ413" s="2"/>
      <c r="BA413" s="2"/>
      <c r="BB413" s="2"/>
      <c r="BC413" s="2"/>
      <c r="BD413" s="2"/>
      <c r="BE413" s="2"/>
      <c r="BF413" s="2"/>
      <c r="BG413" s="2"/>
      <c r="BH413" s="2"/>
      <c r="BI413" s="2"/>
      <c r="BJ413" s="2"/>
      <c r="BK413" s="2"/>
      <c r="BL413" s="2"/>
      <c r="BM413" s="2"/>
      <c r="BN413" s="2"/>
      <c r="BO413" s="2"/>
      <c r="BP413" s="2"/>
      <c r="BQ413" s="2"/>
      <c r="BR413" s="2"/>
      <c r="BS413" s="2"/>
      <c r="BT413" s="2"/>
      <c r="BU413" s="2"/>
      <c r="BV413" s="2"/>
      <c r="BW413" s="2"/>
      <c r="BX413" s="2"/>
      <c r="BY413" s="2"/>
      <c r="BZ413" s="2"/>
      <c r="CA413" s="2"/>
      <c r="CB413" s="2"/>
      <c r="CC413" s="2"/>
      <c r="CD413" s="2"/>
      <c r="CE413" s="2"/>
      <c r="CF413" s="2"/>
      <c r="CG413" s="2"/>
      <c r="CH413" s="2"/>
      <c r="CI413" s="2"/>
      <c r="CJ413" s="2"/>
      <c r="CK413" s="2"/>
      <c r="CL413" s="2"/>
      <c r="CM413" s="2"/>
      <c r="CN413" s="2"/>
      <c r="CO413" s="2"/>
      <c r="CP413" s="2"/>
      <c r="CQ413" s="2"/>
      <c r="CR413" s="2"/>
      <c r="CS413" s="2"/>
      <c r="CT413" s="2"/>
      <c r="CU413" s="2"/>
      <c r="CV413" s="2"/>
      <c r="CW413" s="2"/>
      <c r="CX413" s="2"/>
    </row>
    <row r="414" spans="22:102">
      <c r="V414" s="2"/>
      <c r="AR414" s="2"/>
      <c r="AS414" s="2"/>
      <c r="AT414" s="2"/>
      <c r="AU414" s="2"/>
      <c r="AV414" s="2"/>
      <c r="AW414" s="2"/>
      <c r="AX414" s="2"/>
      <c r="AY414" s="2"/>
      <c r="AZ414" s="2"/>
      <c r="BA414" s="2"/>
      <c r="BB414" s="2"/>
      <c r="BC414" s="2"/>
      <c r="BD414" s="2"/>
      <c r="BE414" s="2"/>
      <c r="BF414" s="2"/>
      <c r="BG414" s="2"/>
      <c r="BH414" s="2"/>
      <c r="BI414" s="2"/>
      <c r="BJ414" s="2"/>
      <c r="BK414" s="2"/>
      <c r="BL414" s="2"/>
      <c r="BM414" s="2"/>
      <c r="BN414" s="2"/>
      <c r="BO414" s="2"/>
      <c r="BP414" s="2"/>
      <c r="BQ414" s="2"/>
      <c r="BR414" s="2"/>
      <c r="BS414" s="2"/>
      <c r="BT414" s="2"/>
      <c r="BU414" s="2"/>
      <c r="BV414" s="2"/>
      <c r="BW414" s="2"/>
      <c r="BX414" s="2"/>
      <c r="BY414" s="2"/>
      <c r="BZ414" s="2"/>
      <c r="CA414" s="2"/>
      <c r="CB414" s="2"/>
      <c r="CC414" s="2"/>
      <c r="CD414" s="2"/>
      <c r="CE414" s="2"/>
      <c r="CF414" s="2"/>
      <c r="CG414" s="2"/>
      <c r="CH414" s="2"/>
      <c r="CI414" s="2"/>
      <c r="CJ414" s="2"/>
      <c r="CK414" s="2"/>
      <c r="CL414" s="2"/>
      <c r="CM414" s="2"/>
      <c r="CN414" s="2"/>
      <c r="CO414" s="2"/>
      <c r="CP414" s="2"/>
      <c r="CQ414" s="2"/>
      <c r="CR414" s="2"/>
      <c r="CS414" s="2"/>
      <c r="CT414" s="2"/>
      <c r="CU414" s="2"/>
      <c r="CV414" s="2"/>
      <c r="CW414" s="2"/>
      <c r="CX414" s="2"/>
    </row>
    <row r="415" spans="22:102">
      <c r="V415" s="2"/>
      <c r="AR415" s="2"/>
      <c r="AS415" s="2"/>
      <c r="AT415" s="2"/>
      <c r="AU415" s="2"/>
      <c r="AV415" s="2"/>
      <c r="AW415" s="2"/>
      <c r="AX415" s="2"/>
      <c r="AY415" s="2"/>
      <c r="AZ415" s="2"/>
      <c r="BA415" s="2"/>
      <c r="BB415" s="2"/>
      <c r="BC415" s="2"/>
      <c r="BD415" s="2"/>
      <c r="BE415" s="2"/>
      <c r="BF415" s="2"/>
      <c r="BG415" s="2"/>
      <c r="BH415" s="2"/>
      <c r="BI415" s="2"/>
      <c r="BJ415" s="2"/>
      <c r="BK415" s="2"/>
      <c r="BL415" s="2"/>
      <c r="BM415" s="2"/>
      <c r="BN415" s="2"/>
      <c r="BO415" s="2"/>
      <c r="BP415" s="2"/>
      <c r="BQ415" s="2"/>
      <c r="BR415" s="2"/>
      <c r="BS415" s="2"/>
      <c r="BT415" s="2"/>
      <c r="BU415" s="2"/>
      <c r="BV415" s="2"/>
      <c r="BW415" s="2"/>
      <c r="BX415" s="2"/>
      <c r="BY415" s="2"/>
      <c r="BZ415" s="2"/>
      <c r="CA415" s="2"/>
      <c r="CB415" s="2"/>
      <c r="CC415" s="2"/>
      <c r="CD415" s="2"/>
      <c r="CE415" s="2"/>
      <c r="CF415" s="2"/>
      <c r="CG415" s="2"/>
      <c r="CH415" s="2"/>
      <c r="CI415" s="2"/>
      <c r="CJ415" s="2"/>
      <c r="CK415" s="2"/>
      <c r="CL415" s="2"/>
      <c r="CM415" s="2"/>
      <c r="CN415" s="2"/>
      <c r="CO415" s="2"/>
      <c r="CP415" s="2"/>
      <c r="CQ415" s="2"/>
      <c r="CR415" s="2"/>
      <c r="CS415" s="2"/>
      <c r="CT415" s="2"/>
      <c r="CU415" s="2"/>
      <c r="CV415" s="2"/>
      <c r="CW415" s="2"/>
      <c r="CX415" s="2"/>
    </row>
    <row r="416" spans="22:102">
      <c r="V416" s="2"/>
      <c r="AR416" s="2"/>
      <c r="AS416" s="2"/>
      <c r="AT416" s="2"/>
      <c r="AU416" s="2"/>
      <c r="AV416" s="2"/>
      <c r="AW416" s="2"/>
      <c r="AX416" s="2"/>
      <c r="AY416" s="2"/>
      <c r="AZ416" s="2"/>
      <c r="BA416" s="2"/>
      <c r="BB416" s="2"/>
      <c r="BC416" s="2"/>
      <c r="BD416" s="2"/>
      <c r="BE416" s="2"/>
      <c r="BF416" s="2"/>
      <c r="BG416" s="2"/>
      <c r="BH416" s="2"/>
      <c r="BI416" s="2"/>
      <c r="BJ416" s="2"/>
      <c r="BK416" s="2"/>
      <c r="BL416" s="2"/>
      <c r="BM416" s="2"/>
      <c r="BN416" s="2"/>
      <c r="BO416" s="2"/>
      <c r="BP416" s="2"/>
      <c r="BQ416" s="2"/>
      <c r="BR416" s="2"/>
      <c r="BS416" s="2"/>
      <c r="BT416" s="2"/>
      <c r="BU416" s="2"/>
      <c r="BV416" s="2"/>
      <c r="BW416" s="2"/>
      <c r="BX416" s="2"/>
      <c r="BY416" s="2"/>
      <c r="BZ416" s="2"/>
      <c r="CA416" s="2"/>
      <c r="CB416" s="2"/>
      <c r="CC416" s="2"/>
      <c r="CD416" s="2"/>
      <c r="CE416" s="2"/>
      <c r="CF416" s="2"/>
      <c r="CG416" s="2"/>
      <c r="CH416" s="2"/>
      <c r="CI416" s="2"/>
      <c r="CJ416" s="2"/>
      <c r="CK416" s="2"/>
      <c r="CL416" s="2"/>
      <c r="CM416" s="2"/>
      <c r="CN416" s="2"/>
      <c r="CO416" s="2"/>
      <c r="CP416" s="2"/>
      <c r="CQ416" s="2"/>
      <c r="CR416" s="2"/>
      <c r="CS416" s="2"/>
      <c r="CT416" s="2"/>
      <c r="CU416" s="2"/>
      <c r="CV416" s="2"/>
      <c r="CW416" s="2"/>
      <c r="CX416" s="2"/>
    </row>
    <row r="417" spans="22:102">
      <c r="V417" s="2"/>
      <c r="AR417" s="2"/>
      <c r="AS417" s="2"/>
      <c r="AT417" s="2"/>
      <c r="AU417" s="2"/>
      <c r="AV417" s="2"/>
      <c r="AW417" s="2"/>
      <c r="AX417" s="2"/>
      <c r="AY417" s="2"/>
      <c r="AZ417" s="2"/>
      <c r="BA417" s="2"/>
      <c r="BB417" s="2"/>
      <c r="BC417" s="2"/>
      <c r="BD417" s="2"/>
      <c r="BE417" s="2"/>
      <c r="BF417" s="2"/>
      <c r="BG417" s="2"/>
      <c r="BH417" s="2"/>
      <c r="BI417" s="2"/>
      <c r="BJ417" s="2"/>
      <c r="BK417" s="2"/>
      <c r="BL417" s="2"/>
      <c r="BM417" s="2"/>
      <c r="BN417" s="2"/>
      <c r="BO417" s="2"/>
      <c r="BP417" s="2"/>
      <c r="BQ417" s="2"/>
      <c r="BR417" s="2"/>
      <c r="BS417" s="2"/>
      <c r="BT417" s="2"/>
      <c r="BU417" s="2"/>
      <c r="BV417" s="2"/>
      <c r="BW417" s="2"/>
      <c r="BX417" s="2"/>
      <c r="BY417" s="2"/>
      <c r="BZ417" s="2"/>
      <c r="CA417" s="2"/>
      <c r="CB417" s="2"/>
      <c r="CC417" s="2"/>
      <c r="CD417" s="2"/>
      <c r="CE417" s="2"/>
      <c r="CF417" s="2"/>
      <c r="CG417" s="2"/>
      <c r="CH417" s="2"/>
      <c r="CI417" s="2"/>
      <c r="CJ417" s="2"/>
      <c r="CK417" s="2"/>
      <c r="CL417" s="2"/>
      <c r="CM417" s="2"/>
      <c r="CN417" s="2"/>
      <c r="CO417" s="2"/>
      <c r="CP417" s="2"/>
      <c r="CQ417" s="2"/>
      <c r="CR417" s="2"/>
      <c r="CS417" s="2"/>
      <c r="CT417" s="2"/>
      <c r="CU417" s="2"/>
      <c r="CV417" s="2"/>
      <c r="CW417" s="2"/>
      <c r="CX417" s="2"/>
    </row>
    <row r="418" spans="22:102">
      <c r="V418" s="2"/>
      <c r="AR418" s="2"/>
      <c r="AS418" s="2"/>
      <c r="AT418" s="2"/>
      <c r="AU418" s="2"/>
      <c r="AV418" s="2"/>
      <c r="AW418" s="2"/>
      <c r="AX418" s="2"/>
      <c r="AY418" s="2"/>
      <c r="AZ418" s="2"/>
      <c r="BA418" s="2"/>
      <c r="BB418" s="2"/>
      <c r="BC418" s="2"/>
      <c r="BD418" s="2"/>
      <c r="BE418" s="2"/>
      <c r="BF418" s="2"/>
      <c r="BG418" s="2"/>
      <c r="BH418" s="2"/>
      <c r="BI418" s="2"/>
      <c r="BJ418" s="2"/>
      <c r="BK418" s="2"/>
      <c r="BL418" s="2"/>
      <c r="BM418" s="2"/>
      <c r="BN418" s="2"/>
      <c r="BO418" s="2"/>
      <c r="BP418" s="2"/>
      <c r="BQ418" s="2"/>
      <c r="BR418" s="2"/>
      <c r="BS418" s="2"/>
      <c r="BT418" s="2"/>
      <c r="BU418" s="2"/>
      <c r="BV418" s="2"/>
      <c r="BW418" s="2"/>
      <c r="BX418" s="2"/>
      <c r="BY418" s="2"/>
      <c r="BZ418" s="2"/>
      <c r="CA418" s="2"/>
      <c r="CB418" s="2"/>
      <c r="CC418" s="2"/>
      <c r="CD418" s="2"/>
      <c r="CE418" s="2"/>
      <c r="CF418" s="2"/>
      <c r="CG418" s="2"/>
      <c r="CH418" s="2"/>
      <c r="CI418" s="2"/>
      <c r="CJ418" s="2"/>
      <c r="CK418" s="2"/>
      <c r="CL418" s="2"/>
      <c r="CM418" s="2"/>
      <c r="CN418" s="2"/>
      <c r="CO418" s="2"/>
      <c r="CP418" s="2"/>
      <c r="CQ418" s="2"/>
      <c r="CR418" s="2"/>
      <c r="CS418" s="2"/>
      <c r="CT418" s="2"/>
      <c r="CU418" s="2"/>
      <c r="CV418" s="2"/>
      <c r="CW418" s="2"/>
      <c r="CX418" s="2"/>
    </row>
    <row r="419" spans="22:102">
      <c r="V419" s="2"/>
      <c r="AR419" s="2"/>
      <c r="AS419" s="2"/>
      <c r="AT419" s="2"/>
      <c r="AU419" s="2"/>
      <c r="AV419" s="2"/>
      <c r="AW419" s="2"/>
      <c r="AX419" s="2"/>
      <c r="AY419" s="2"/>
      <c r="AZ419" s="2"/>
      <c r="BA419" s="2"/>
      <c r="BB419" s="2"/>
      <c r="BC419" s="2"/>
      <c r="BD419" s="2"/>
      <c r="BE419" s="2"/>
      <c r="BF419" s="2"/>
      <c r="BG419" s="2"/>
      <c r="BH419" s="2"/>
      <c r="BI419" s="2"/>
      <c r="BJ419" s="2"/>
      <c r="BK419" s="2"/>
      <c r="BL419" s="2"/>
      <c r="BM419" s="2"/>
      <c r="BN419" s="2"/>
      <c r="BO419" s="2"/>
      <c r="BP419" s="2"/>
      <c r="BQ419" s="2"/>
      <c r="BR419" s="2"/>
      <c r="BS419" s="2"/>
      <c r="BT419" s="2"/>
      <c r="BU419" s="2"/>
      <c r="BV419" s="2"/>
      <c r="BW419" s="2"/>
      <c r="BX419" s="2"/>
      <c r="BY419" s="2"/>
      <c r="BZ419" s="2"/>
      <c r="CA419" s="2"/>
      <c r="CB419" s="2"/>
      <c r="CC419" s="2"/>
      <c r="CD419" s="2"/>
      <c r="CE419" s="2"/>
      <c r="CF419" s="2"/>
      <c r="CG419" s="2"/>
      <c r="CH419" s="2"/>
      <c r="CI419" s="2"/>
      <c r="CJ419" s="2"/>
      <c r="CK419" s="2"/>
      <c r="CL419" s="2"/>
      <c r="CM419" s="2"/>
      <c r="CN419" s="2"/>
      <c r="CO419" s="2"/>
      <c r="CP419" s="2"/>
      <c r="CQ419" s="2"/>
      <c r="CR419" s="2"/>
      <c r="CS419" s="2"/>
      <c r="CT419" s="2"/>
      <c r="CU419" s="2"/>
      <c r="CV419" s="2"/>
      <c r="CW419" s="2"/>
      <c r="CX419" s="2"/>
    </row>
    <row r="420" spans="22:102">
      <c r="V420" s="2"/>
      <c r="AR420" s="2"/>
      <c r="AS420" s="2"/>
      <c r="AT420" s="2"/>
      <c r="AU420" s="2"/>
      <c r="AV420" s="2"/>
      <c r="AW420" s="2"/>
      <c r="AX420" s="2"/>
      <c r="AY420" s="2"/>
      <c r="AZ420" s="2"/>
      <c r="BA420" s="2"/>
      <c r="BB420" s="2"/>
      <c r="BC420" s="2"/>
      <c r="BD420" s="2"/>
      <c r="BE420" s="2"/>
      <c r="BF420" s="2"/>
      <c r="BG420" s="2"/>
      <c r="BH420" s="2"/>
      <c r="BI420" s="2"/>
      <c r="BJ420" s="2"/>
      <c r="BK420" s="2"/>
      <c r="BL420" s="2"/>
      <c r="BM420" s="2"/>
      <c r="BN420" s="2"/>
      <c r="BO420" s="2"/>
      <c r="BP420" s="2"/>
      <c r="BQ420" s="2"/>
      <c r="BR420" s="2"/>
      <c r="BS420" s="2"/>
      <c r="BT420" s="2"/>
      <c r="BU420" s="2"/>
      <c r="BV420" s="2"/>
      <c r="BW420" s="2"/>
      <c r="BX420" s="2"/>
      <c r="BY420" s="2"/>
      <c r="BZ420" s="2"/>
      <c r="CA420" s="2"/>
      <c r="CB420" s="2"/>
      <c r="CC420" s="2"/>
      <c r="CD420" s="2"/>
      <c r="CE420" s="2"/>
      <c r="CF420" s="2"/>
      <c r="CG420" s="2"/>
      <c r="CH420" s="2"/>
      <c r="CI420" s="2"/>
      <c r="CJ420" s="2"/>
      <c r="CK420" s="2"/>
      <c r="CL420" s="2"/>
      <c r="CM420" s="2"/>
      <c r="CN420" s="2"/>
      <c r="CO420" s="2"/>
      <c r="CP420" s="2"/>
      <c r="CQ420" s="2"/>
      <c r="CR420" s="2"/>
      <c r="CS420" s="2"/>
      <c r="CT420" s="2"/>
      <c r="CU420" s="2"/>
      <c r="CV420" s="2"/>
      <c r="CW420" s="2"/>
      <c r="CX420" s="2"/>
    </row>
    <row r="421" spans="22:102">
      <c r="V421" s="2"/>
      <c r="AR421" s="2"/>
      <c r="AS421" s="2"/>
      <c r="AT421" s="2"/>
      <c r="AU421" s="2"/>
      <c r="AV421" s="2"/>
      <c r="AW421" s="2"/>
      <c r="AX421" s="2"/>
      <c r="AY421" s="2"/>
      <c r="AZ421" s="2"/>
      <c r="BA421" s="2"/>
      <c r="BB421" s="2"/>
      <c r="BC421" s="2"/>
      <c r="BD421" s="2"/>
      <c r="BE421" s="2"/>
      <c r="BF421" s="2"/>
      <c r="BG421" s="2"/>
      <c r="BH421" s="2"/>
      <c r="BI421" s="2"/>
      <c r="BJ421" s="2"/>
      <c r="BK421" s="2"/>
      <c r="BL421" s="2"/>
      <c r="BM421" s="2"/>
      <c r="BN421" s="2"/>
      <c r="BO421" s="2"/>
      <c r="BP421" s="2"/>
      <c r="BQ421" s="2"/>
      <c r="BR421" s="2"/>
      <c r="BS421" s="2"/>
      <c r="BT421" s="2"/>
      <c r="BU421" s="2"/>
      <c r="BV421" s="2"/>
      <c r="BW421" s="2"/>
      <c r="BX421" s="2"/>
      <c r="BY421" s="2"/>
      <c r="BZ421" s="2"/>
      <c r="CA421" s="2"/>
      <c r="CB421" s="2"/>
      <c r="CC421" s="2"/>
      <c r="CD421" s="2"/>
      <c r="CE421" s="2"/>
      <c r="CF421" s="2"/>
      <c r="CG421" s="2"/>
      <c r="CH421" s="2"/>
      <c r="CI421" s="2"/>
      <c r="CJ421" s="2"/>
      <c r="CK421" s="2"/>
      <c r="CL421" s="2"/>
      <c r="CM421" s="2"/>
      <c r="CN421" s="2"/>
      <c r="CO421" s="2"/>
      <c r="CP421" s="2"/>
      <c r="CQ421" s="2"/>
      <c r="CR421" s="2"/>
      <c r="CS421" s="2"/>
      <c r="CT421" s="2"/>
      <c r="CU421" s="2"/>
      <c r="CV421" s="2"/>
      <c r="CW421" s="2"/>
      <c r="CX421" s="2"/>
    </row>
    <row r="422" spans="22:102">
      <c r="V422" s="2"/>
      <c r="AR422" s="2"/>
      <c r="AS422" s="2"/>
      <c r="AT422" s="2"/>
      <c r="AU422" s="2"/>
      <c r="AV422" s="2"/>
      <c r="AW422" s="2"/>
      <c r="AX422" s="2"/>
      <c r="AY422" s="2"/>
      <c r="AZ422" s="2"/>
      <c r="BA422" s="2"/>
      <c r="BB422" s="2"/>
      <c r="BC422" s="2"/>
      <c r="BD422" s="2"/>
      <c r="BE422" s="2"/>
      <c r="BF422" s="2"/>
      <c r="BG422" s="2"/>
      <c r="BH422" s="2"/>
      <c r="BI422" s="2"/>
      <c r="BJ422" s="2"/>
      <c r="BK422" s="2"/>
      <c r="BL422" s="2"/>
      <c r="BM422" s="2"/>
      <c r="BN422" s="2"/>
      <c r="BO422" s="2"/>
      <c r="BP422" s="2"/>
      <c r="BQ422" s="2"/>
      <c r="BR422" s="2"/>
      <c r="BS422" s="2"/>
      <c r="BT422" s="2"/>
      <c r="BU422" s="2"/>
      <c r="BV422" s="2"/>
      <c r="BW422" s="2"/>
      <c r="BX422" s="2"/>
      <c r="BY422" s="2"/>
      <c r="BZ422" s="2"/>
      <c r="CA422" s="2"/>
      <c r="CB422" s="2"/>
      <c r="CC422" s="2"/>
      <c r="CD422" s="2"/>
      <c r="CE422" s="2"/>
      <c r="CF422" s="2"/>
      <c r="CG422" s="2"/>
      <c r="CH422" s="2"/>
      <c r="CI422" s="2"/>
      <c r="CJ422" s="2"/>
      <c r="CK422" s="2"/>
      <c r="CL422" s="2"/>
      <c r="CM422" s="2"/>
      <c r="CN422" s="2"/>
      <c r="CO422" s="2"/>
      <c r="CP422" s="2"/>
      <c r="CQ422" s="2"/>
      <c r="CR422" s="2"/>
      <c r="CS422" s="2"/>
      <c r="CT422" s="2"/>
      <c r="CU422" s="2"/>
      <c r="CV422" s="2"/>
      <c r="CW422" s="2"/>
      <c r="CX422" s="2"/>
    </row>
    <row r="423" spans="22:102">
      <c r="V423" s="2"/>
      <c r="AR423" s="2"/>
      <c r="AS423" s="2"/>
      <c r="AT423" s="2"/>
      <c r="AU423" s="2"/>
      <c r="AV423" s="2"/>
      <c r="AW423" s="2"/>
      <c r="AX423" s="2"/>
      <c r="AY423" s="2"/>
      <c r="AZ423" s="2"/>
      <c r="BA423" s="2"/>
      <c r="BB423" s="2"/>
      <c r="BC423" s="2"/>
      <c r="BD423" s="2"/>
      <c r="BE423" s="2"/>
      <c r="BF423" s="2"/>
      <c r="BG423" s="2"/>
      <c r="BH423" s="2"/>
      <c r="BI423" s="2"/>
      <c r="BJ423" s="2"/>
      <c r="BK423" s="2"/>
      <c r="BL423" s="2"/>
      <c r="BM423" s="2"/>
      <c r="BN423" s="2"/>
      <c r="BO423" s="2"/>
      <c r="BP423" s="2"/>
      <c r="BQ423" s="2"/>
      <c r="BR423" s="2"/>
      <c r="BS423" s="2"/>
      <c r="BT423" s="2"/>
      <c r="BU423" s="2"/>
      <c r="BV423" s="2"/>
      <c r="BW423" s="2"/>
      <c r="BX423" s="2"/>
      <c r="BY423" s="2"/>
      <c r="BZ423" s="2"/>
      <c r="CA423" s="2"/>
      <c r="CB423" s="2"/>
      <c r="CC423" s="2"/>
      <c r="CD423" s="2"/>
      <c r="CE423" s="2"/>
      <c r="CF423" s="2"/>
      <c r="CG423" s="2"/>
      <c r="CH423" s="2"/>
      <c r="CI423" s="2"/>
      <c r="CJ423" s="2"/>
      <c r="CK423" s="2"/>
      <c r="CL423" s="2"/>
      <c r="CM423" s="2"/>
      <c r="CN423" s="2"/>
      <c r="CO423" s="2"/>
      <c r="CP423" s="2"/>
      <c r="CQ423" s="2"/>
      <c r="CR423" s="2"/>
      <c r="CS423" s="2"/>
      <c r="CT423" s="2"/>
      <c r="CU423" s="2"/>
      <c r="CV423" s="2"/>
      <c r="CW423" s="2"/>
      <c r="CX423" s="2"/>
    </row>
    <row r="424" spans="22:102">
      <c r="V424" s="2"/>
      <c r="AR424" s="2"/>
      <c r="AS424" s="2"/>
      <c r="AT424" s="2"/>
      <c r="AU424" s="2"/>
      <c r="AV424" s="2"/>
      <c r="AW424" s="2"/>
      <c r="AX424" s="2"/>
      <c r="AY424" s="2"/>
      <c r="AZ424" s="2"/>
      <c r="BA424" s="2"/>
      <c r="BB424" s="2"/>
      <c r="BC424" s="2"/>
      <c r="BD424" s="2"/>
      <c r="BE424" s="2"/>
      <c r="BF424" s="2"/>
      <c r="BG424" s="2"/>
      <c r="BH424" s="2"/>
      <c r="BI424" s="2"/>
      <c r="BJ424" s="2"/>
      <c r="BK424" s="2"/>
      <c r="BL424" s="2"/>
      <c r="BM424" s="2"/>
      <c r="BN424" s="2"/>
      <c r="BO424" s="2"/>
      <c r="BP424" s="2"/>
      <c r="BQ424" s="2"/>
      <c r="BR424" s="2"/>
      <c r="BS424" s="2"/>
      <c r="BT424" s="2"/>
      <c r="BU424" s="2"/>
      <c r="BV424" s="2"/>
      <c r="BW424" s="2"/>
      <c r="BX424" s="2"/>
      <c r="BY424" s="2"/>
      <c r="BZ424" s="2"/>
      <c r="CA424" s="2"/>
      <c r="CB424" s="2"/>
      <c r="CC424" s="2"/>
      <c r="CD424" s="2"/>
      <c r="CE424" s="2"/>
      <c r="CF424" s="2"/>
      <c r="CG424" s="2"/>
      <c r="CH424" s="2"/>
      <c r="CI424" s="2"/>
      <c r="CJ424" s="2"/>
      <c r="CK424" s="2"/>
      <c r="CL424" s="2"/>
      <c r="CM424" s="2"/>
      <c r="CN424" s="2"/>
      <c r="CO424" s="2"/>
      <c r="CP424" s="2"/>
      <c r="CQ424" s="2"/>
      <c r="CR424" s="2"/>
      <c r="CS424" s="2"/>
      <c r="CT424" s="2"/>
      <c r="CU424" s="2"/>
      <c r="CV424" s="2"/>
      <c r="CW424" s="2"/>
      <c r="CX424" s="2"/>
    </row>
    <row r="425" spans="22:102">
      <c r="V425" s="2"/>
      <c r="AR425" s="2"/>
      <c r="AS425" s="2"/>
      <c r="AT425" s="2"/>
      <c r="AU425" s="2"/>
      <c r="AV425" s="2"/>
      <c r="AW425" s="2"/>
      <c r="AX425" s="2"/>
      <c r="AY425" s="2"/>
      <c r="AZ425" s="2"/>
      <c r="BA425" s="2"/>
      <c r="BB425" s="2"/>
      <c r="BC425" s="2"/>
      <c r="BD425" s="2"/>
      <c r="BE425" s="2"/>
      <c r="BF425" s="2"/>
      <c r="BG425" s="2"/>
      <c r="BH425" s="2"/>
      <c r="BI425" s="2"/>
      <c r="BJ425" s="2"/>
      <c r="BK425" s="2"/>
      <c r="BL425" s="2"/>
      <c r="BM425" s="2"/>
      <c r="BN425" s="2"/>
      <c r="BO425" s="2"/>
      <c r="BP425" s="2"/>
      <c r="BQ425" s="2"/>
      <c r="BR425" s="2"/>
      <c r="BS425" s="2"/>
      <c r="BT425" s="2"/>
      <c r="BU425" s="2"/>
      <c r="BV425" s="2"/>
      <c r="BW425" s="2"/>
      <c r="BX425" s="2"/>
      <c r="BY425" s="2"/>
      <c r="BZ425" s="2"/>
      <c r="CA425" s="2"/>
      <c r="CB425" s="2"/>
      <c r="CC425" s="2"/>
      <c r="CD425" s="2"/>
      <c r="CE425" s="2"/>
      <c r="CF425" s="2"/>
      <c r="CG425" s="2"/>
      <c r="CH425" s="2"/>
      <c r="CI425" s="2"/>
      <c r="CJ425" s="2"/>
      <c r="CK425" s="2"/>
      <c r="CL425" s="2"/>
      <c r="CM425" s="2"/>
      <c r="CN425" s="2"/>
      <c r="CO425" s="2"/>
      <c r="CP425" s="2"/>
      <c r="CQ425" s="2"/>
      <c r="CR425" s="2"/>
      <c r="CS425" s="2"/>
      <c r="CT425" s="2"/>
      <c r="CU425" s="2"/>
      <c r="CV425" s="2"/>
      <c r="CW425" s="2"/>
      <c r="CX425" s="2"/>
    </row>
    <row r="426" spans="22:102">
      <c r="V426" s="2"/>
      <c r="AR426" s="2"/>
      <c r="AS426" s="2"/>
      <c r="AT426" s="2"/>
      <c r="AU426" s="2"/>
      <c r="AV426" s="2"/>
      <c r="AW426" s="2"/>
      <c r="AX426" s="2"/>
      <c r="AY426" s="2"/>
      <c r="AZ426" s="2"/>
      <c r="BA426" s="2"/>
      <c r="BB426" s="2"/>
      <c r="BC426" s="2"/>
      <c r="BD426" s="2"/>
      <c r="BE426" s="2"/>
      <c r="BF426" s="2"/>
      <c r="BG426" s="2"/>
      <c r="BH426" s="2"/>
      <c r="BI426" s="2"/>
      <c r="BJ426" s="2"/>
      <c r="BK426" s="2"/>
      <c r="BL426" s="2"/>
      <c r="BM426" s="2"/>
      <c r="BN426" s="2"/>
      <c r="BO426" s="2"/>
      <c r="BP426" s="2"/>
      <c r="BQ426" s="2"/>
      <c r="BR426" s="2"/>
      <c r="BS426" s="2"/>
      <c r="BT426" s="2"/>
      <c r="BU426" s="2"/>
      <c r="BV426" s="2"/>
      <c r="BW426" s="2"/>
      <c r="BX426" s="2"/>
      <c r="BY426" s="2"/>
      <c r="BZ426" s="2"/>
      <c r="CA426" s="2"/>
      <c r="CB426" s="2"/>
      <c r="CC426" s="2"/>
      <c r="CD426" s="2"/>
      <c r="CE426" s="2"/>
      <c r="CF426" s="2"/>
      <c r="CG426" s="2"/>
      <c r="CH426" s="2"/>
      <c r="CI426" s="2"/>
      <c r="CJ426" s="2"/>
      <c r="CK426" s="2"/>
      <c r="CL426" s="2"/>
      <c r="CM426" s="2"/>
      <c r="CN426" s="2"/>
      <c r="CO426" s="2"/>
      <c r="CP426" s="2"/>
      <c r="CQ426" s="2"/>
      <c r="CR426" s="2"/>
      <c r="CS426" s="2"/>
      <c r="CT426" s="2"/>
      <c r="CU426" s="2"/>
      <c r="CV426" s="2"/>
      <c r="CW426" s="2"/>
      <c r="CX426" s="2"/>
    </row>
    <row r="427" spans="22:102">
      <c r="V427" s="2"/>
      <c r="AR427" s="2"/>
      <c r="AS427" s="2"/>
      <c r="AT427" s="2"/>
      <c r="AU427" s="2"/>
      <c r="AV427" s="2"/>
      <c r="AW427" s="2"/>
      <c r="AX427" s="2"/>
      <c r="AY427" s="2"/>
      <c r="AZ427" s="2"/>
      <c r="BA427" s="2"/>
      <c r="BB427" s="2"/>
      <c r="BC427" s="2"/>
      <c r="BD427" s="2"/>
      <c r="BE427" s="2"/>
      <c r="BF427" s="2"/>
      <c r="BG427" s="2"/>
      <c r="BH427" s="2"/>
      <c r="BI427" s="2"/>
      <c r="BJ427" s="2"/>
      <c r="BK427" s="2"/>
      <c r="BL427" s="2"/>
      <c r="BM427" s="2"/>
      <c r="BN427" s="2"/>
      <c r="BO427" s="2"/>
      <c r="BP427" s="2"/>
      <c r="BQ427" s="2"/>
      <c r="BR427" s="2"/>
      <c r="BS427" s="2"/>
      <c r="BT427" s="2"/>
      <c r="BU427" s="2"/>
      <c r="BV427" s="2"/>
      <c r="BW427" s="2"/>
      <c r="BX427" s="2"/>
      <c r="BY427" s="2"/>
      <c r="BZ427" s="2"/>
      <c r="CA427" s="2"/>
      <c r="CB427" s="2"/>
      <c r="CC427" s="2"/>
      <c r="CD427" s="2"/>
      <c r="CE427" s="2"/>
      <c r="CF427" s="2"/>
      <c r="CG427" s="2"/>
      <c r="CH427" s="2"/>
      <c r="CI427" s="2"/>
      <c r="CJ427" s="2"/>
      <c r="CK427" s="2"/>
      <c r="CL427" s="2"/>
      <c r="CM427" s="2"/>
      <c r="CN427" s="2"/>
      <c r="CO427" s="2"/>
      <c r="CP427" s="2"/>
      <c r="CQ427" s="2"/>
      <c r="CR427" s="2"/>
      <c r="CS427" s="2"/>
      <c r="CT427" s="2"/>
      <c r="CU427" s="2"/>
      <c r="CV427" s="2"/>
      <c r="CW427" s="2"/>
      <c r="CX427" s="2"/>
    </row>
    <row r="428" spans="22:102">
      <c r="V428" s="2"/>
      <c r="AR428" s="2"/>
      <c r="AS428" s="2"/>
      <c r="AT428" s="2"/>
      <c r="AU428" s="2"/>
      <c r="AV428" s="2"/>
      <c r="AW428" s="2"/>
      <c r="AX428" s="2"/>
      <c r="AY428" s="2"/>
      <c r="AZ428" s="2"/>
      <c r="BA428" s="2"/>
      <c r="BB428" s="2"/>
      <c r="BC428" s="2"/>
      <c r="BD428" s="2"/>
      <c r="BE428" s="2"/>
      <c r="BF428" s="2"/>
      <c r="BG428" s="2"/>
      <c r="BH428" s="2"/>
      <c r="BI428" s="2"/>
      <c r="BJ428" s="2"/>
      <c r="BK428" s="2"/>
      <c r="BL428" s="2"/>
      <c r="BM428" s="2"/>
      <c r="BN428" s="2"/>
      <c r="BO428" s="2"/>
      <c r="BP428" s="2"/>
      <c r="BQ428" s="2"/>
      <c r="BR428" s="2"/>
      <c r="BS428" s="2"/>
      <c r="BT428" s="2"/>
      <c r="BU428" s="2"/>
      <c r="BV428" s="2"/>
      <c r="BW428" s="2"/>
      <c r="BX428" s="2"/>
      <c r="BY428" s="2"/>
      <c r="BZ428" s="2"/>
      <c r="CA428" s="2"/>
      <c r="CB428" s="2"/>
      <c r="CC428" s="2"/>
      <c r="CD428" s="2"/>
      <c r="CE428" s="2"/>
      <c r="CF428" s="2"/>
      <c r="CG428" s="2"/>
      <c r="CH428" s="2"/>
      <c r="CI428" s="2"/>
      <c r="CJ428" s="2"/>
      <c r="CK428" s="2"/>
      <c r="CL428" s="2"/>
      <c r="CM428" s="2"/>
      <c r="CN428" s="2"/>
      <c r="CO428" s="2"/>
      <c r="CP428" s="2"/>
      <c r="CQ428" s="2"/>
      <c r="CR428" s="2"/>
      <c r="CS428" s="2"/>
      <c r="CT428" s="2"/>
      <c r="CU428" s="2"/>
      <c r="CV428" s="2"/>
      <c r="CW428" s="2"/>
      <c r="CX428" s="2"/>
    </row>
    <row r="429" spans="22:102">
      <c r="V429" s="2"/>
      <c r="AR429" s="2"/>
      <c r="AS429" s="2"/>
      <c r="AT429" s="2"/>
      <c r="AU429" s="2"/>
      <c r="AV429" s="2"/>
      <c r="AW429" s="2"/>
      <c r="AX429" s="2"/>
      <c r="AY429" s="2"/>
      <c r="AZ429" s="2"/>
      <c r="BA429" s="2"/>
      <c r="BB429" s="2"/>
      <c r="BC429" s="2"/>
      <c r="BD429" s="2"/>
      <c r="BE429" s="2"/>
      <c r="BF429" s="2"/>
      <c r="BG429" s="2"/>
      <c r="BH429" s="2"/>
      <c r="BI429" s="2"/>
      <c r="BJ429" s="2"/>
      <c r="BK429" s="2"/>
      <c r="BL429" s="2"/>
      <c r="BM429" s="2"/>
      <c r="BN429" s="2"/>
      <c r="BO429" s="2"/>
      <c r="BP429" s="2"/>
      <c r="BQ429" s="2"/>
      <c r="BR429" s="2"/>
      <c r="BS429" s="2"/>
      <c r="BT429" s="2"/>
      <c r="BU429" s="2"/>
      <c r="BV429" s="2"/>
      <c r="BW429" s="2"/>
      <c r="BX429" s="2"/>
      <c r="BY429" s="2"/>
      <c r="BZ429" s="2"/>
      <c r="CA429" s="2"/>
      <c r="CB429" s="2"/>
      <c r="CC429" s="2"/>
      <c r="CD429" s="2"/>
      <c r="CE429" s="2"/>
      <c r="CF429" s="2"/>
      <c r="CG429" s="2"/>
      <c r="CH429" s="2"/>
      <c r="CI429" s="2"/>
      <c r="CJ429" s="2"/>
      <c r="CK429" s="2"/>
      <c r="CL429" s="2"/>
      <c r="CM429" s="2"/>
      <c r="CN429" s="2"/>
      <c r="CO429" s="2"/>
      <c r="CP429" s="2"/>
      <c r="CQ429" s="2"/>
      <c r="CR429" s="2"/>
      <c r="CS429" s="2"/>
      <c r="CT429" s="2"/>
      <c r="CU429" s="2"/>
      <c r="CV429" s="2"/>
      <c r="CW429" s="2"/>
      <c r="CX429" s="2"/>
    </row>
    <row r="430" spans="22:102">
      <c r="V430" s="2"/>
      <c r="AR430" s="2"/>
      <c r="AS430" s="2"/>
      <c r="AT430" s="2"/>
      <c r="AU430" s="2"/>
      <c r="AV430" s="2"/>
      <c r="AW430" s="2"/>
      <c r="AX430" s="2"/>
      <c r="AY430" s="2"/>
      <c r="AZ430" s="2"/>
      <c r="BA430" s="2"/>
      <c r="BB430" s="2"/>
      <c r="BC430" s="2"/>
      <c r="BD430" s="2"/>
      <c r="BE430" s="2"/>
      <c r="BF430" s="2"/>
      <c r="BG430" s="2"/>
      <c r="BH430" s="2"/>
      <c r="BI430" s="2"/>
      <c r="BJ430" s="2"/>
      <c r="BK430" s="2"/>
      <c r="BL430" s="2"/>
      <c r="BM430" s="2"/>
      <c r="BN430" s="2"/>
      <c r="BO430" s="2"/>
      <c r="BP430" s="2"/>
      <c r="BQ430" s="2"/>
      <c r="BR430" s="2"/>
      <c r="BS430" s="2"/>
      <c r="BT430" s="2"/>
      <c r="BU430" s="2"/>
      <c r="BV430" s="2"/>
      <c r="BW430" s="2"/>
      <c r="BX430" s="2"/>
      <c r="BY430" s="2"/>
      <c r="BZ430" s="2"/>
      <c r="CA430" s="2"/>
      <c r="CB430" s="2"/>
      <c r="CC430" s="2"/>
      <c r="CD430" s="2"/>
      <c r="CE430" s="2"/>
      <c r="CF430" s="2"/>
      <c r="CG430" s="2"/>
      <c r="CH430" s="2"/>
      <c r="CI430" s="2"/>
      <c r="CJ430" s="2"/>
      <c r="CK430" s="2"/>
      <c r="CL430" s="2"/>
      <c r="CM430" s="2"/>
      <c r="CN430" s="2"/>
      <c r="CO430" s="2"/>
      <c r="CP430" s="2"/>
      <c r="CQ430" s="2"/>
      <c r="CR430" s="2"/>
      <c r="CS430" s="2"/>
      <c r="CT430" s="2"/>
      <c r="CU430" s="2"/>
      <c r="CV430" s="2"/>
      <c r="CW430" s="2"/>
      <c r="CX430" s="2"/>
    </row>
    <row r="431" spans="22:102">
      <c r="V431" s="2"/>
      <c r="AR431" s="2"/>
      <c r="AS431" s="2"/>
      <c r="AT431" s="2"/>
      <c r="AU431" s="2"/>
      <c r="AV431" s="2"/>
      <c r="AW431" s="2"/>
      <c r="AX431" s="2"/>
      <c r="AY431" s="2"/>
      <c r="AZ431" s="2"/>
      <c r="BA431" s="2"/>
      <c r="BB431" s="2"/>
      <c r="BC431" s="2"/>
      <c r="BD431" s="2"/>
      <c r="BE431" s="2"/>
      <c r="BF431" s="2"/>
      <c r="BG431" s="2"/>
      <c r="BH431" s="2"/>
      <c r="BI431" s="2"/>
      <c r="BJ431" s="2"/>
      <c r="BK431" s="2"/>
      <c r="BL431" s="2"/>
      <c r="BM431" s="2"/>
      <c r="BN431" s="2"/>
      <c r="BO431" s="2"/>
      <c r="BP431" s="2"/>
      <c r="BQ431" s="2"/>
      <c r="BR431" s="2"/>
      <c r="BS431" s="2"/>
      <c r="BT431" s="2"/>
      <c r="BU431" s="2"/>
      <c r="BV431" s="2"/>
      <c r="BW431" s="2"/>
      <c r="BX431" s="2"/>
      <c r="BY431" s="2"/>
      <c r="BZ431" s="2"/>
      <c r="CA431" s="2"/>
      <c r="CB431" s="2"/>
      <c r="CC431" s="2"/>
      <c r="CD431" s="2"/>
      <c r="CE431" s="2"/>
      <c r="CF431" s="2"/>
      <c r="CG431" s="2"/>
      <c r="CH431" s="2"/>
      <c r="CI431" s="2"/>
      <c r="CJ431" s="2"/>
      <c r="CK431" s="2"/>
      <c r="CL431" s="2"/>
      <c r="CM431" s="2"/>
      <c r="CN431" s="2"/>
      <c r="CO431" s="2"/>
      <c r="CP431" s="2"/>
      <c r="CQ431" s="2"/>
      <c r="CR431" s="2"/>
      <c r="CS431" s="2"/>
      <c r="CT431" s="2"/>
      <c r="CU431" s="2"/>
      <c r="CV431" s="2"/>
      <c r="CW431" s="2"/>
      <c r="CX431" s="2"/>
    </row>
    <row r="432" spans="22:102">
      <c r="V432" s="2"/>
      <c r="AR432" s="2"/>
      <c r="AS432" s="2"/>
      <c r="AT432" s="2"/>
      <c r="AU432" s="2"/>
      <c r="AV432" s="2"/>
      <c r="AW432" s="2"/>
      <c r="AX432" s="2"/>
      <c r="AY432" s="2"/>
      <c r="AZ432" s="2"/>
      <c r="BA432" s="2"/>
      <c r="BB432" s="2"/>
      <c r="BC432" s="2"/>
      <c r="BD432" s="2"/>
      <c r="BE432" s="2"/>
      <c r="BF432" s="2"/>
      <c r="BG432" s="2"/>
      <c r="BH432" s="2"/>
      <c r="BI432" s="2"/>
      <c r="BJ432" s="2"/>
      <c r="BK432" s="2"/>
      <c r="BL432" s="2"/>
      <c r="BM432" s="2"/>
      <c r="BN432" s="2"/>
      <c r="BO432" s="2"/>
      <c r="BP432" s="2"/>
      <c r="BQ432" s="2"/>
      <c r="BR432" s="2"/>
      <c r="BS432" s="2"/>
      <c r="BT432" s="2"/>
      <c r="BU432" s="2"/>
      <c r="BV432" s="2"/>
      <c r="BW432" s="2"/>
      <c r="BX432" s="2"/>
      <c r="BY432" s="2"/>
      <c r="BZ432" s="2"/>
      <c r="CA432" s="2"/>
      <c r="CB432" s="2"/>
      <c r="CC432" s="2"/>
      <c r="CD432" s="2"/>
      <c r="CE432" s="2"/>
      <c r="CF432" s="2"/>
      <c r="CG432" s="2"/>
      <c r="CH432" s="2"/>
      <c r="CI432" s="2"/>
      <c r="CJ432" s="2"/>
      <c r="CK432" s="2"/>
      <c r="CL432" s="2"/>
      <c r="CM432" s="2"/>
      <c r="CN432" s="2"/>
      <c r="CO432" s="2"/>
      <c r="CP432" s="2"/>
      <c r="CQ432" s="2"/>
      <c r="CR432" s="2"/>
      <c r="CS432" s="2"/>
      <c r="CT432" s="2"/>
      <c r="CU432" s="2"/>
      <c r="CV432" s="2"/>
      <c r="CW432" s="2"/>
      <c r="CX432" s="2"/>
    </row>
    <row r="433" spans="22:102">
      <c r="V433" s="2"/>
      <c r="AR433" s="2"/>
      <c r="AS433" s="2"/>
      <c r="AT433" s="2"/>
      <c r="AU433" s="2"/>
      <c r="AV433" s="2"/>
      <c r="AW433" s="2"/>
      <c r="AX433" s="2"/>
      <c r="AY433" s="2"/>
      <c r="AZ433" s="2"/>
      <c r="BA433" s="2"/>
      <c r="BB433" s="2"/>
      <c r="BC433" s="2"/>
      <c r="BD433" s="2"/>
      <c r="BE433" s="2"/>
      <c r="BF433" s="2"/>
      <c r="BG433" s="2"/>
      <c r="BH433" s="2"/>
      <c r="BI433" s="2"/>
      <c r="BJ433" s="2"/>
      <c r="BK433" s="2"/>
      <c r="BL433" s="2"/>
      <c r="BM433" s="2"/>
      <c r="BN433" s="2"/>
      <c r="BO433" s="2"/>
      <c r="BP433" s="2"/>
      <c r="BQ433" s="2"/>
      <c r="BR433" s="2"/>
      <c r="BS433" s="2"/>
      <c r="BT433" s="2"/>
      <c r="BU433" s="2"/>
      <c r="BV433" s="2"/>
      <c r="BW433" s="2"/>
      <c r="BX433" s="2"/>
      <c r="BY433" s="2"/>
      <c r="BZ433" s="2"/>
      <c r="CA433" s="2"/>
      <c r="CB433" s="2"/>
      <c r="CC433" s="2"/>
      <c r="CD433" s="2"/>
      <c r="CE433" s="2"/>
      <c r="CF433" s="2"/>
      <c r="CG433" s="2"/>
      <c r="CH433" s="2"/>
      <c r="CI433" s="2"/>
      <c r="CJ433" s="2"/>
      <c r="CK433" s="2"/>
      <c r="CL433" s="2"/>
      <c r="CM433" s="2"/>
      <c r="CN433" s="2"/>
      <c r="CO433" s="2"/>
      <c r="CP433" s="2"/>
      <c r="CQ433" s="2"/>
      <c r="CR433" s="2"/>
      <c r="CS433" s="2"/>
      <c r="CT433" s="2"/>
      <c r="CU433" s="2"/>
      <c r="CV433" s="2"/>
      <c r="CW433" s="2"/>
      <c r="CX433" s="2"/>
    </row>
    <row r="434" spans="22:102">
      <c r="V434" s="2"/>
      <c r="AR434" s="2"/>
      <c r="AS434" s="2"/>
      <c r="AT434" s="2"/>
      <c r="AU434" s="2"/>
      <c r="AV434" s="2"/>
      <c r="AW434" s="2"/>
      <c r="AX434" s="2"/>
      <c r="AY434" s="2"/>
      <c r="AZ434" s="2"/>
      <c r="BA434" s="2"/>
      <c r="BB434" s="2"/>
      <c r="BC434" s="2"/>
      <c r="BD434" s="2"/>
      <c r="BE434" s="2"/>
      <c r="BF434" s="2"/>
      <c r="BG434" s="2"/>
      <c r="BH434" s="2"/>
      <c r="BI434" s="2"/>
      <c r="BJ434" s="2"/>
      <c r="BK434" s="2"/>
      <c r="BL434" s="2"/>
      <c r="BM434" s="2"/>
      <c r="BN434" s="2"/>
      <c r="BO434" s="2"/>
      <c r="BP434" s="2"/>
      <c r="BQ434" s="2"/>
      <c r="BR434" s="2"/>
      <c r="BS434" s="2"/>
      <c r="BT434" s="2"/>
      <c r="BU434" s="2"/>
      <c r="BV434" s="2"/>
      <c r="BW434" s="2"/>
      <c r="BX434" s="2"/>
      <c r="BY434" s="2"/>
      <c r="BZ434" s="2"/>
      <c r="CA434" s="2"/>
      <c r="CB434" s="2"/>
      <c r="CC434" s="2"/>
      <c r="CD434" s="2"/>
      <c r="CE434" s="2"/>
      <c r="CF434" s="2"/>
      <c r="CG434" s="2"/>
      <c r="CH434" s="2"/>
      <c r="CI434" s="2"/>
      <c r="CJ434" s="2"/>
      <c r="CK434" s="2"/>
      <c r="CL434" s="2"/>
      <c r="CM434" s="2"/>
      <c r="CN434" s="2"/>
      <c r="CO434" s="2"/>
      <c r="CP434" s="2"/>
      <c r="CQ434" s="2"/>
      <c r="CR434" s="2"/>
      <c r="CS434" s="2"/>
      <c r="CT434" s="2"/>
      <c r="CU434" s="2"/>
      <c r="CV434" s="2"/>
      <c r="CW434" s="2"/>
      <c r="CX434" s="2"/>
    </row>
    <row r="435" spans="22:102">
      <c r="V435" s="2"/>
      <c r="AR435" s="2"/>
      <c r="AS435" s="2"/>
      <c r="AT435" s="2"/>
      <c r="AU435" s="2"/>
      <c r="AV435" s="2"/>
      <c r="AW435" s="2"/>
      <c r="AX435" s="2"/>
      <c r="AY435" s="2"/>
      <c r="AZ435" s="2"/>
      <c r="BA435" s="2"/>
      <c r="BB435" s="2"/>
      <c r="BC435" s="2"/>
      <c r="BD435" s="2"/>
      <c r="BE435" s="2"/>
      <c r="BF435" s="2"/>
      <c r="BG435" s="2"/>
      <c r="BH435" s="2"/>
      <c r="BI435" s="2"/>
      <c r="BJ435" s="2"/>
      <c r="BK435" s="2"/>
      <c r="BL435" s="2"/>
      <c r="BM435" s="2"/>
      <c r="BN435" s="2"/>
      <c r="BO435" s="2"/>
      <c r="BP435" s="2"/>
      <c r="BQ435" s="2"/>
      <c r="BR435" s="2"/>
      <c r="BS435" s="2"/>
      <c r="BT435" s="2"/>
      <c r="BU435" s="2"/>
      <c r="BV435" s="2"/>
      <c r="BW435" s="2"/>
      <c r="BX435" s="2"/>
      <c r="BY435" s="2"/>
      <c r="BZ435" s="2"/>
      <c r="CA435" s="2"/>
      <c r="CB435" s="2"/>
      <c r="CC435" s="2"/>
      <c r="CD435" s="2"/>
      <c r="CE435" s="2"/>
      <c r="CF435" s="2"/>
      <c r="CG435" s="2"/>
      <c r="CH435" s="2"/>
      <c r="CI435" s="2"/>
      <c r="CJ435" s="2"/>
      <c r="CK435" s="2"/>
      <c r="CL435" s="2"/>
      <c r="CM435" s="2"/>
      <c r="CN435" s="2"/>
      <c r="CO435" s="2"/>
      <c r="CP435" s="2"/>
      <c r="CQ435" s="2"/>
      <c r="CR435" s="2"/>
      <c r="CS435" s="2"/>
      <c r="CT435" s="2"/>
      <c r="CU435" s="2"/>
      <c r="CV435" s="2"/>
      <c r="CW435" s="2"/>
      <c r="CX435" s="2"/>
    </row>
    <row r="436" spans="22:102">
      <c r="V436" s="2"/>
      <c r="AR436" s="2"/>
      <c r="AS436" s="2"/>
      <c r="AT436" s="2"/>
      <c r="AU436" s="2"/>
      <c r="AV436" s="2"/>
      <c r="AW436" s="2"/>
      <c r="AX436" s="2"/>
      <c r="AY436" s="2"/>
      <c r="AZ436" s="2"/>
      <c r="BA436" s="2"/>
      <c r="BB436" s="2"/>
      <c r="BC436" s="2"/>
      <c r="BD436" s="2"/>
      <c r="BE436" s="2"/>
      <c r="BF436" s="2"/>
      <c r="BG436" s="2"/>
      <c r="BH436" s="2"/>
      <c r="BI436" s="2"/>
      <c r="BJ436" s="2"/>
      <c r="BK436" s="2"/>
      <c r="BL436" s="2"/>
      <c r="BM436" s="2"/>
      <c r="BN436" s="2"/>
      <c r="BO436" s="2"/>
      <c r="BP436" s="2"/>
      <c r="BQ436" s="2"/>
      <c r="BR436" s="2"/>
      <c r="BS436" s="2"/>
      <c r="BT436" s="2"/>
      <c r="BU436" s="2"/>
      <c r="BV436" s="2"/>
      <c r="BW436" s="2"/>
      <c r="BX436" s="2"/>
      <c r="BY436" s="2"/>
      <c r="BZ436" s="2"/>
      <c r="CA436" s="2"/>
      <c r="CB436" s="2"/>
      <c r="CC436" s="2"/>
      <c r="CD436" s="2"/>
      <c r="CE436" s="2"/>
      <c r="CF436" s="2"/>
      <c r="CG436" s="2"/>
      <c r="CH436" s="2"/>
      <c r="CI436" s="2"/>
      <c r="CJ436" s="2"/>
      <c r="CK436" s="2"/>
      <c r="CL436" s="2"/>
      <c r="CM436" s="2"/>
      <c r="CN436" s="2"/>
      <c r="CO436" s="2"/>
      <c r="CP436" s="2"/>
      <c r="CQ436" s="2"/>
      <c r="CR436" s="2"/>
      <c r="CS436" s="2"/>
      <c r="CT436" s="2"/>
      <c r="CU436" s="2"/>
      <c r="CV436" s="2"/>
      <c r="CW436" s="2"/>
      <c r="CX436" s="2"/>
    </row>
    <row r="437" spans="22:102">
      <c r="V437" s="2"/>
      <c r="AR437" s="2"/>
      <c r="AS437" s="2"/>
      <c r="AT437" s="2"/>
      <c r="AU437" s="2"/>
      <c r="AV437" s="2"/>
      <c r="AW437" s="2"/>
      <c r="AX437" s="2"/>
      <c r="AY437" s="2"/>
      <c r="AZ437" s="2"/>
      <c r="BA437" s="2"/>
      <c r="BB437" s="2"/>
      <c r="BC437" s="2"/>
      <c r="BD437" s="2"/>
      <c r="BE437" s="2"/>
      <c r="BF437" s="2"/>
      <c r="BG437" s="2"/>
      <c r="BH437" s="2"/>
      <c r="BI437" s="2"/>
      <c r="BJ437" s="2"/>
      <c r="BK437" s="2"/>
      <c r="BL437" s="2"/>
      <c r="BM437" s="2"/>
      <c r="BN437" s="2"/>
      <c r="BO437" s="2"/>
      <c r="BP437" s="2"/>
      <c r="BQ437" s="2"/>
      <c r="BR437" s="2"/>
      <c r="BS437" s="2"/>
      <c r="BT437" s="2"/>
      <c r="BU437" s="2"/>
      <c r="BV437" s="2"/>
      <c r="BW437" s="2"/>
      <c r="BX437" s="2"/>
      <c r="BY437" s="2"/>
      <c r="BZ437" s="2"/>
      <c r="CA437" s="2"/>
      <c r="CB437" s="2"/>
      <c r="CC437" s="2"/>
      <c r="CD437" s="2"/>
      <c r="CE437" s="2"/>
      <c r="CF437" s="2"/>
      <c r="CG437" s="2"/>
      <c r="CH437" s="2"/>
      <c r="CI437" s="2"/>
      <c r="CJ437" s="2"/>
      <c r="CK437" s="2"/>
      <c r="CL437" s="2"/>
      <c r="CM437" s="2"/>
      <c r="CN437" s="2"/>
      <c r="CO437" s="2"/>
      <c r="CP437" s="2"/>
      <c r="CQ437" s="2"/>
      <c r="CR437" s="2"/>
      <c r="CS437" s="2"/>
      <c r="CT437" s="2"/>
      <c r="CU437" s="2"/>
      <c r="CV437" s="2"/>
      <c r="CW437" s="2"/>
      <c r="CX437" s="2"/>
    </row>
    <row r="438" spans="22:102">
      <c r="V438" s="2"/>
      <c r="AR438" s="2"/>
      <c r="AS438" s="2"/>
      <c r="AT438" s="2"/>
      <c r="AU438" s="2"/>
      <c r="AV438" s="2"/>
      <c r="AW438" s="2"/>
      <c r="AX438" s="2"/>
      <c r="AY438" s="2"/>
      <c r="AZ438" s="2"/>
      <c r="BA438" s="2"/>
      <c r="BB438" s="2"/>
      <c r="BC438" s="2"/>
      <c r="BD438" s="2"/>
      <c r="BE438" s="2"/>
      <c r="BF438" s="2"/>
      <c r="BG438" s="2"/>
      <c r="BH438" s="2"/>
      <c r="BI438" s="2"/>
      <c r="BJ438" s="2"/>
      <c r="BK438" s="2"/>
      <c r="BL438" s="2"/>
      <c r="BM438" s="2"/>
      <c r="BN438" s="2"/>
      <c r="BO438" s="2"/>
      <c r="BP438" s="2"/>
      <c r="BQ438" s="2"/>
      <c r="BR438" s="2"/>
      <c r="BS438" s="2"/>
      <c r="BT438" s="2"/>
      <c r="BU438" s="2"/>
      <c r="BV438" s="2"/>
      <c r="BW438" s="2"/>
      <c r="BX438" s="2"/>
      <c r="BY438" s="2"/>
      <c r="BZ438" s="2"/>
      <c r="CA438" s="2"/>
      <c r="CB438" s="2"/>
      <c r="CC438" s="2"/>
      <c r="CD438" s="2"/>
      <c r="CE438" s="2"/>
      <c r="CF438" s="2"/>
      <c r="CG438" s="2"/>
      <c r="CH438" s="2"/>
      <c r="CI438" s="2"/>
      <c r="CJ438" s="2"/>
      <c r="CK438" s="2"/>
      <c r="CL438" s="2"/>
      <c r="CM438" s="2"/>
      <c r="CN438" s="2"/>
      <c r="CO438" s="2"/>
      <c r="CP438" s="2"/>
      <c r="CQ438" s="2"/>
      <c r="CR438" s="2"/>
      <c r="CS438" s="2"/>
      <c r="CT438" s="2"/>
      <c r="CU438" s="2"/>
      <c r="CV438" s="2"/>
      <c r="CW438" s="2"/>
      <c r="CX438" s="2"/>
    </row>
    <row r="439" spans="22:102">
      <c r="V439" s="2"/>
      <c r="AR439" s="2"/>
      <c r="AS439" s="2"/>
      <c r="AT439" s="2"/>
      <c r="AU439" s="2"/>
      <c r="AV439" s="2"/>
      <c r="AW439" s="2"/>
      <c r="AX439" s="2"/>
      <c r="AY439" s="2"/>
      <c r="AZ439" s="2"/>
      <c r="BA439" s="2"/>
      <c r="BB439" s="2"/>
      <c r="BC439" s="2"/>
      <c r="BD439" s="2"/>
      <c r="BE439" s="2"/>
      <c r="BF439" s="2"/>
      <c r="BG439" s="2"/>
      <c r="BH439" s="2"/>
      <c r="BI439" s="2"/>
      <c r="BJ439" s="2"/>
      <c r="BK439" s="2"/>
      <c r="BL439" s="2"/>
      <c r="BM439" s="2"/>
      <c r="BN439" s="2"/>
      <c r="BO439" s="2"/>
      <c r="BP439" s="2"/>
      <c r="BQ439" s="2"/>
      <c r="BR439" s="2"/>
      <c r="BS439" s="2"/>
      <c r="BT439" s="2"/>
      <c r="BU439" s="2"/>
      <c r="BV439" s="2"/>
      <c r="BW439" s="2"/>
      <c r="BX439" s="2"/>
      <c r="BY439" s="2"/>
      <c r="BZ439" s="2"/>
      <c r="CA439" s="2"/>
      <c r="CB439" s="2"/>
      <c r="CC439" s="2"/>
      <c r="CD439" s="2"/>
      <c r="CE439" s="2"/>
      <c r="CF439" s="2"/>
      <c r="CG439" s="2"/>
      <c r="CH439" s="2"/>
      <c r="CI439" s="2"/>
      <c r="CJ439" s="2"/>
      <c r="CK439" s="2"/>
      <c r="CL439" s="2"/>
      <c r="CM439" s="2"/>
      <c r="CN439" s="2"/>
      <c r="CO439" s="2"/>
      <c r="CP439" s="2"/>
      <c r="CQ439" s="2"/>
      <c r="CR439" s="2"/>
      <c r="CS439" s="2"/>
      <c r="CT439" s="2"/>
      <c r="CU439" s="2"/>
      <c r="CV439" s="2"/>
      <c r="CW439" s="2"/>
      <c r="CX439" s="2"/>
    </row>
    <row r="440" spans="22:102">
      <c r="V440" s="2"/>
      <c r="AR440" s="2"/>
      <c r="AS440" s="2"/>
      <c r="AT440" s="2"/>
      <c r="AU440" s="2"/>
      <c r="AV440" s="2"/>
      <c r="AW440" s="2"/>
      <c r="AX440" s="2"/>
      <c r="AY440" s="2"/>
      <c r="AZ440" s="2"/>
      <c r="BA440" s="2"/>
      <c r="BB440" s="2"/>
      <c r="BC440" s="2"/>
      <c r="BD440" s="2"/>
      <c r="BE440" s="2"/>
      <c r="BF440" s="2"/>
      <c r="BG440" s="2"/>
      <c r="BH440" s="2"/>
      <c r="BI440" s="2"/>
      <c r="BJ440" s="2"/>
      <c r="BK440" s="2"/>
      <c r="BL440" s="2"/>
      <c r="BM440" s="2"/>
      <c r="BN440" s="2"/>
      <c r="BO440" s="2"/>
      <c r="BP440" s="2"/>
      <c r="BQ440" s="2"/>
      <c r="BR440" s="2"/>
      <c r="BS440" s="2"/>
      <c r="BT440" s="2"/>
      <c r="BU440" s="2"/>
      <c r="BV440" s="2"/>
      <c r="BW440" s="2"/>
      <c r="BX440" s="2"/>
      <c r="BY440" s="2"/>
      <c r="BZ440" s="2"/>
      <c r="CA440" s="2"/>
      <c r="CB440" s="2"/>
      <c r="CC440" s="2"/>
      <c r="CD440" s="2"/>
      <c r="CE440" s="2"/>
      <c r="CF440" s="2"/>
      <c r="CG440" s="2"/>
      <c r="CH440" s="2"/>
      <c r="CI440" s="2"/>
      <c r="CJ440" s="2"/>
      <c r="CK440" s="2"/>
      <c r="CL440" s="2"/>
      <c r="CM440" s="2"/>
      <c r="CN440" s="2"/>
      <c r="CO440" s="2"/>
      <c r="CP440" s="2"/>
      <c r="CQ440" s="2"/>
      <c r="CR440" s="2"/>
      <c r="CS440" s="2"/>
      <c r="CT440" s="2"/>
      <c r="CU440" s="2"/>
      <c r="CV440" s="2"/>
      <c r="CW440" s="2"/>
      <c r="CX440" s="2"/>
    </row>
    <row r="441" spans="22:102">
      <c r="V441" s="2"/>
      <c r="AR441" s="2"/>
      <c r="AS441" s="2"/>
      <c r="AT441" s="2"/>
      <c r="AU441" s="2"/>
      <c r="AV441" s="2"/>
      <c r="AW441" s="2"/>
      <c r="AX441" s="2"/>
      <c r="AY441" s="2"/>
      <c r="AZ441" s="2"/>
      <c r="BA441" s="2"/>
      <c r="BB441" s="2"/>
      <c r="BC441" s="2"/>
      <c r="BD441" s="2"/>
      <c r="BE441" s="2"/>
      <c r="BF441" s="2"/>
      <c r="BG441" s="2"/>
      <c r="BH441" s="2"/>
      <c r="BI441" s="2"/>
      <c r="BJ441" s="2"/>
      <c r="BK441" s="2"/>
      <c r="BL441" s="2"/>
      <c r="BM441" s="2"/>
      <c r="BN441" s="2"/>
      <c r="BO441" s="2"/>
      <c r="BP441" s="2"/>
      <c r="BQ441" s="2"/>
      <c r="BR441" s="2"/>
      <c r="BS441" s="2"/>
      <c r="BT441" s="2"/>
      <c r="BU441" s="2"/>
      <c r="BV441" s="2"/>
      <c r="BW441" s="2"/>
      <c r="BX441" s="2"/>
      <c r="BY441" s="2"/>
      <c r="BZ441" s="2"/>
      <c r="CA441" s="2"/>
      <c r="CB441" s="2"/>
      <c r="CC441" s="2"/>
      <c r="CD441" s="2"/>
      <c r="CE441" s="2"/>
      <c r="CF441" s="2"/>
      <c r="CG441" s="2"/>
      <c r="CH441" s="2"/>
      <c r="CI441" s="2"/>
      <c r="CJ441" s="2"/>
      <c r="CK441" s="2"/>
      <c r="CL441" s="2"/>
      <c r="CM441" s="2"/>
      <c r="CN441" s="2"/>
      <c r="CO441" s="2"/>
      <c r="CP441" s="2"/>
      <c r="CQ441" s="2"/>
      <c r="CR441" s="2"/>
      <c r="CS441" s="2"/>
      <c r="CT441" s="2"/>
      <c r="CU441" s="2"/>
      <c r="CV441" s="2"/>
      <c r="CW441" s="2"/>
      <c r="CX441" s="2"/>
    </row>
    <row r="442" spans="22:102">
      <c r="V442" s="2"/>
      <c r="AR442" s="2"/>
      <c r="AS442" s="2"/>
      <c r="AT442" s="2"/>
      <c r="AU442" s="2"/>
      <c r="AV442" s="2"/>
      <c r="AW442" s="2"/>
      <c r="AX442" s="2"/>
      <c r="AY442" s="2"/>
      <c r="AZ442" s="2"/>
      <c r="BA442" s="2"/>
      <c r="BB442" s="2"/>
      <c r="BC442" s="2"/>
      <c r="BD442" s="2"/>
      <c r="BE442" s="2"/>
      <c r="BF442" s="2"/>
      <c r="BG442" s="2"/>
      <c r="BH442" s="2"/>
      <c r="BI442" s="2"/>
      <c r="BJ442" s="2"/>
      <c r="BK442" s="2"/>
      <c r="BL442" s="2"/>
      <c r="BM442" s="2"/>
      <c r="BN442" s="2"/>
      <c r="BO442" s="2"/>
      <c r="BP442" s="2"/>
      <c r="BQ442" s="2"/>
      <c r="BR442" s="2"/>
      <c r="BS442" s="2"/>
      <c r="BT442" s="2"/>
      <c r="BU442" s="2"/>
      <c r="BV442" s="2"/>
      <c r="BW442" s="2"/>
      <c r="BX442" s="2"/>
      <c r="BY442" s="2"/>
      <c r="BZ442" s="2"/>
      <c r="CA442" s="2"/>
      <c r="CB442" s="2"/>
      <c r="CC442" s="2"/>
      <c r="CD442" s="2"/>
      <c r="CE442" s="2"/>
      <c r="CF442" s="2"/>
      <c r="CG442" s="2"/>
      <c r="CH442" s="2"/>
      <c r="CI442" s="2"/>
      <c r="CJ442" s="2"/>
      <c r="CK442" s="2"/>
      <c r="CL442" s="2"/>
      <c r="CM442" s="2"/>
      <c r="CN442" s="2"/>
      <c r="CO442" s="2"/>
      <c r="CP442" s="2"/>
      <c r="CQ442" s="2"/>
      <c r="CR442" s="2"/>
      <c r="CS442" s="2"/>
      <c r="CT442" s="2"/>
      <c r="CU442" s="2"/>
      <c r="CV442" s="2"/>
      <c r="CW442" s="2"/>
      <c r="CX442" s="2"/>
    </row>
    <row r="443" spans="22:102">
      <c r="V443" s="2"/>
      <c r="AR443" s="2"/>
      <c r="AS443" s="2"/>
      <c r="AT443" s="2"/>
      <c r="AU443" s="2"/>
      <c r="AV443" s="2"/>
      <c r="AW443" s="2"/>
      <c r="AX443" s="2"/>
      <c r="AY443" s="2"/>
      <c r="AZ443" s="2"/>
      <c r="BA443" s="2"/>
      <c r="BB443" s="2"/>
      <c r="BC443" s="2"/>
      <c r="BD443" s="2"/>
      <c r="BE443" s="2"/>
      <c r="BF443" s="2"/>
      <c r="BG443" s="2"/>
      <c r="BH443" s="2"/>
      <c r="BI443" s="2"/>
      <c r="BJ443" s="2"/>
      <c r="BK443" s="2"/>
      <c r="BL443" s="2"/>
      <c r="BM443" s="2"/>
      <c r="BN443" s="2"/>
      <c r="BO443" s="2"/>
      <c r="BP443" s="2"/>
      <c r="BQ443" s="2"/>
      <c r="BR443" s="2"/>
      <c r="BS443" s="2"/>
      <c r="BT443" s="2"/>
      <c r="BU443" s="2"/>
      <c r="BV443" s="2"/>
      <c r="BW443" s="2"/>
      <c r="BX443" s="2"/>
      <c r="BY443" s="2"/>
      <c r="BZ443" s="2"/>
      <c r="CA443" s="2"/>
      <c r="CB443" s="2"/>
      <c r="CC443" s="2"/>
      <c r="CD443" s="2"/>
      <c r="CE443" s="2"/>
      <c r="CF443" s="2"/>
      <c r="CG443" s="2"/>
      <c r="CH443" s="2"/>
      <c r="CI443" s="2"/>
      <c r="CJ443" s="2"/>
      <c r="CK443" s="2"/>
      <c r="CL443" s="2"/>
      <c r="CM443" s="2"/>
      <c r="CN443" s="2"/>
      <c r="CO443" s="2"/>
      <c r="CP443" s="2"/>
      <c r="CQ443" s="2"/>
      <c r="CR443" s="2"/>
      <c r="CS443" s="2"/>
      <c r="CT443" s="2"/>
      <c r="CU443" s="2"/>
      <c r="CV443" s="2"/>
      <c r="CW443" s="2"/>
      <c r="CX443" s="2"/>
    </row>
    <row r="444" spans="22:102">
      <c r="V444" s="2"/>
      <c r="AR444" s="2"/>
      <c r="AS444" s="2"/>
      <c r="AT444" s="2"/>
      <c r="AU444" s="2"/>
      <c r="AV444" s="2"/>
      <c r="AW444" s="2"/>
      <c r="AX444" s="2"/>
      <c r="AY444" s="2"/>
      <c r="AZ444" s="2"/>
      <c r="BA444" s="2"/>
      <c r="BB444" s="2"/>
      <c r="BC444" s="2"/>
      <c r="BD444" s="2"/>
      <c r="BE444" s="2"/>
      <c r="BF444" s="2"/>
      <c r="BG444" s="2"/>
      <c r="BH444" s="2"/>
      <c r="BI444" s="2"/>
      <c r="BJ444" s="2"/>
      <c r="BK444" s="2"/>
      <c r="BL444" s="2"/>
      <c r="BM444" s="2"/>
      <c r="BN444" s="2"/>
      <c r="BO444" s="2"/>
      <c r="BP444" s="2"/>
      <c r="BQ444" s="2"/>
      <c r="BR444" s="2"/>
      <c r="BS444" s="2"/>
      <c r="BT444" s="2"/>
      <c r="BU444" s="2"/>
      <c r="BV444" s="2"/>
      <c r="BW444" s="2"/>
      <c r="BX444" s="2"/>
      <c r="BY444" s="2"/>
      <c r="BZ444" s="2"/>
      <c r="CA444" s="2"/>
      <c r="CB444" s="2"/>
      <c r="CC444" s="2"/>
      <c r="CD444" s="2"/>
      <c r="CE444" s="2"/>
      <c r="CF444" s="2"/>
      <c r="CG444" s="2"/>
      <c r="CH444" s="2"/>
      <c r="CI444" s="2"/>
      <c r="CJ444" s="2"/>
      <c r="CK444" s="2"/>
      <c r="CL444" s="2"/>
      <c r="CM444" s="2"/>
      <c r="CN444" s="2"/>
      <c r="CO444" s="2"/>
      <c r="CP444" s="2"/>
      <c r="CQ444" s="2"/>
      <c r="CR444" s="2"/>
      <c r="CS444" s="2"/>
      <c r="CT444" s="2"/>
      <c r="CU444" s="2"/>
      <c r="CV444" s="2"/>
      <c r="CW444" s="2"/>
      <c r="CX444" s="2"/>
    </row>
    <row r="445" spans="22:102">
      <c r="V445" s="2"/>
      <c r="AR445" s="2"/>
      <c r="AS445" s="2"/>
      <c r="AT445" s="2"/>
      <c r="AU445" s="2"/>
      <c r="AV445" s="2"/>
      <c r="AW445" s="2"/>
      <c r="AX445" s="2"/>
      <c r="AY445" s="2"/>
      <c r="AZ445" s="2"/>
      <c r="BA445" s="2"/>
      <c r="BB445" s="2"/>
      <c r="BC445" s="2"/>
      <c r="BD445" s="2"/>
      <c r="BE445" s="2"/>
      <c r="BF445" s="2"/>
      <c r="BG445" s="2"/>
      <c r="BH445" s="2"/>
      <c r="BI445" s="2"/>
      <c r="BJ445" s="2"/>
      <c r="BK445" s="2"/>
      <c r="BL445" s="2"/>
      <c r="BM445" s="2"/>
      <c r="BN445" s="2"/>
      <c r="BO445" s="2"/>
      <c r="BP445" s="2"/>
      <c r="BQ445" s="2"/>
      <c r="BR445" s="2"/>
      <c r="BS445" s="2"/>
      <c r="BT445" s="2"/>
      <c r="BU445" s="2"/>
      <c r="BV445" s="2"/>
      <c r="BW445" s="2"/>
      <c r="BX445" s="2"/>
      <c r="BY445" s="2"/>
      <c r="BZ445" s="2"/>
      <c r="CA445" s="2"/>
      <c r="CB445" s="2"/>
      <c r="CC445" s="2"/>
      <c r="CD445" s="2"/>
      <c r="CE445" s="2"/>
      <c r="CF445" s="2"/>
      <c r="CG445" s="2"/>
      <c r="CH445" s="2"/>
      <c r="CI445" s="2"/>
      <c r="CJ445" s="2"/>
      <c r="CK445" s="2"/>
      <c r="CL445" s="2"/>
      <c r="CM445" s="2"/>
      <c r="CN445" s="2"/>
      <c r="CO445" s="2"/>
      <c r="CP445" s="2"/>
      <c r="CQ445" s="2"/>
      <c r="CR445" s="2"/>
      <c r="CS445" s="2"/>
      <c r="CT445" s="2"/>
      <c r="CU445" s="2"/>
      <c r="CV445" s="2"/>
      <c r="CW445" s="2"/>
      <c r="CX445" s="2"/>
    </row>
    <row r="446" spans="22:102">
      <c r="V446" s="2"/>
      <c r="AR446" s="2"/>
      <c r="AS446" s="2"/>
      <c r="AT446" s="2"/>
      <c r="AU446" s="2"/>
      <c r="AV446" s="2"/>
      <c r="AW446" s="2"/>
      <c r="AX446" s="2"/>
      <c r="AY446" s="2"/>
      <c r="AZ446" s="2"/>
      <c r="BA446" s="2"/>
      <c r="BB446" s="2"/>
      <c r="BC446" s="2"/>
      <c r="BD446" s="2"/>
      <c r="BE446" s="2"/>
      <c r="BF446" s="2"/>
      <c r="BG446" s="2"/>
      <c r="BH446" s="2"/>
      <c r="BI446" s="2"/>
      <c r="BJ446" s="2"/>
      <c r="BK446" s="2"/>
      <c r="BL446" s="2"/>
      <c r="BM446" s="2"/>
      <c r="BN446" s="2"/>
      <c r="BO446" s="2"/>
      <c r="BP446" s="2"/>
      <c r="BQ446" s="2"/>
      <c r="BR446" s="2"/>
      <c r="BS446" s="2"/>
      <c r="BT446" s="2"/>
      <c r="BU446" s="2"/>
      <c r="BV446" s="2"/>
      <c r="BW446" s="2"/>
      <c r="BX446" s="2"/>
      <c r="BY446" s="2"/>
      <c r="BZ446" s="2"/>
      <c r="CA446" s="2"/>
      <c r="CB446" s="2"/>
      <c r="CC446" s="2"/>
      <c r="CD446" s="2"/>
      <c r="CE446" s="2"/>
      <c r="CF446" s="2"/>
      <c r="CG446" s="2"/>
      <c r="CH446" s="2"/>
      <c r="CI446" s="2"/>
      <c r="CJ446" s="2"/>
      <c r="CK446" s="2"/>
      <c r="CL446" s="2"/>
      <c r="CM446" s="2"/>
      <c r="CN446" s="2"/>
      <c r="CO446" s="2"/>
      <c r="CP446" s="2"/>
      <c r="CQ446" s="2"/>
      <c r="CR446" s="2"/>
      <c r="CS446" s="2"/>
      <c r="CT446" s="2"/>
      <c r="CU446" s="2"/>
      <c r="CV446" s="2"/>
      <c r="CW446" s="2"/>
      <c r="CX446" s="2"/>
    </row>
    <row r="447" spans="22:102">
      <c r="V447" s="2"/>
      <c r="AR447" s="2"/>
      <c r="AS447" s="2"/>
      <c r="AT447" s="2"/>
      <c r="AU447" s="2"/>
      <c r="AV447" s="2"/>
      <c r="AW447" s="2"/>
      <c r="AX447" s="2"/>
      <c r="AY447" s="2"/>
      <c r="AZ447" s="2"/>
      <c r="BA447" s="2"/>
      <c r="BB447" s="2"/>
      <c r="BC447" s="2"/>
      <c r="BD447" s="2"/>
      <c r="BE447" s="2"/>
      <c r="BF447" s="2"/>
      <c r="BG447" s="2"/>
      <c r="BH447" s="2"/>
      <c r="BI447" s="2"/>
      <c r="BJ447" s="2"/>
      <c r="BK447" s="2"/>
      <c r="BL447" s="2"/>
      <c r="BM447" s="2"/>
      <c r="BN447" s="2"/>
      <c r="BO447" s="2"/>
      <c r="BP447" s="2"/>
      <c r="BQ447" s="2"/>
      <c r="BR447" s="2"/>
      <c r="BS447" s="2"/>
      <c r="BT447" s="2"/>
      <c r="BU447" s="2"/>
      <c r="BV447" s="2"/>
      <c r="BW447" s="2"/>
      <c r="BX447" s="2"/>
      <c r="BY447" s="2"/>
      <c r="BZ447" s="2"/>
      <c r="CA447" s="2"/>
      <c r="CB447" s="2"/>
      <c r="CC447" s="2"/>
      <c r="CD447" s="2"/>
      <c r="CE447" s="2"/>
      <c r="CF447" s="2"/>
      <c r="CG447" s="2"/>
      <c r="CH447" s="2"/>
      <c r="CI447" s="2"/>
      <c r="CJ447" s="2"/>
      <c r="CK447" s="2"/>
      <c r="CL447" s="2"/>
      <c r="CM447" s="2"/>
      <c r="CN447" s="2"/>
      <c r="CO447" s="2"/>
      <c r="CP447" s="2"/>
      <c r="CQ447" s="2"/>
      <c r="CR447" s="2"/>
      <c r="CS447" s="2"/>
      <c r="CT447" s="2"/>
      <c r="CU447" s="2"/>
      <c r="CV447" s="2"/>
      <c r="CW447" s="2"/>
      <c r="CX447" s="2"/>
    </row>
    <row r="448" spans="22:102">
      <c r="V448" s="2"/>
      <c r="AR448" s="2"/>
      <c r="AS448" s="2"/>
      <c r="AT448" s="2"/>
      <c r="AU448" s="2"/>
      <c r="AV448" s="2"/>
      <c r="AW448" s="2"/>
      <c r="AX448" s="2"/>
      <c r="AY448" s="2"/>
      <c r="AZ448" s="2"/>
      <c r="BA448" s="2"/>
      <c r="BB448" s="2"/>
      <c r="BC448" s="2"/>
      <c r="BD448" s="2"/>
      <c r="BE448" s="2"/>
      <c r="BF448" s="2"/>
      <c r="BG448" s="2"/>
      <c r="BH448" s="2"/>
      <c r="BI448" s="2"/>
      <c r="BJ448" s="2"/>
      <c r="BK448" s="2"/>
      <c r="BL448" s="2"/>
      <c r="BM448" s="2"/>
      <c r="BN448" s="2"/>
      <c r="BO448" s="2"/>
      <c r="BP448" s="2"/>
      <c r="BQ448" s="2"/>
      <c r="BR448" s="2"/>
      <c r="BS448" s="2"/>
      <c r="BT448" s="2"/>
      <c r="BU448" s="2"/>
      <c r="BV448" s="2"/>
      <c r="BW448" s="2"/>
      <c r="BX448" s="2"/>
      <c r="BY448" s="2"/>
      <c r="BZ448" s="2"/>
      <c r="CA448" s="2"/>
      <c r="CB448" s="2"/>
      <c r="CC448" s="2"/>
      <c r="CD448" s="2"/>
      <c r="CE448" s="2"/>
      <c r="CF448" s="2"/>
      <c r="CG448" s="2"/>
      <c r="CH448" s="2"/>
      <c r="CI448" s="2"/>
      <c r="CJ448" s="2"/>
      <c r="CK448" s="2"/>
      <c r="CL448" s="2"/>
      <c r="CM448" s="2"/>
      <c r="CN448" s="2"/>
      <c r="CO448" s="2"/>
      <c r="CP448" s="2"/>
      <c r="CQ448" s="2"/>
      <c r="CR448" s="2"/>
      <c r="CS448" s="2"/>
      <c r="CT448" s="2"/>
      <c r="CU448" s="2"/>
      <c r="CV448" s="2"/>
      <c r="CW448" s="2"/>
      <c r="CX448" s="2"/>
    </row>
    <row r="449" spans="22:102">
      <c r="V449" s="2"/>
      <c r="AR449" s="2"/>
      <c r="AS449" s="2"/>
      <c r="AT449" s="2"/>
      <c r="AU449" s="2"/>
      <c r="AV449" s="2"/>
      <c r="AW449" s="2"/>
      <c r="AX449" s="2"/>
      <c r="AY449" s="2"/>
      <c r="AZ449" s="2"/>
      <c r="BA449" s="2"/>
      <c r="BB449" s="2"/>
      <c r="BC449" s="2"/>
      <c r="BD449" s="2"/>
      <c r="BE449" s="2"/>
      <c r="BF449" s="2"/>
      <c r="BG449" s="2"/>
      <c r="BH449" s="2"/>
      <c r="BI449" s="2"/>
      <c r="BJ449" s="2"/>
      <c r="BK449" s="2"/>
      <c r="BL449" s="2"/>
      <c r="BM449" s="2"/>
      <c r="BN449" s="2"/>
      <c r="BO449" s="2"/>
      <c r="BP449" s="2"/>
      <c r="BQ449" s="2"/>
      <c r="BR449" s="2"/>
      <c r="BS449" s="2"/>
      <c r="BT449" s="2"/>
      <c r="BU449" s="2"/>
      <c r="BV449" s="2"/>
      <c r="BW449" s="2"/>
      <c r="BX449" s="2"/>
      <c r="BY449" s="2"/>
      <c r="BZ449" s="2"/>
      <c r="CA449" s="2"/>
      <c r="CB449" s="2"/>
      <c r="CC449" s="2"/>
      <c r="CD449" s="2"/>
      <c r="CE449" s="2"/>
      <c r="CF449" s="2"/>
      <c r="CG449" s="2"/>
      <c r="CH449" s="2"/>
      <c r="CI449" s="2"/>
      <c r="CJ449" s="2"/>
      <c r="CK449" s="2"/>
      <c r="CL449" s="2"/>
      <c r="CM449" s="2"/>
      <c r="CN449" s="2"/>
      <c r="CO449" s="2"/>
      <c r="CP449" s="2"/>
      <c r="CQ449" s="2"/>
      <c r="CR449" s="2"/>
      <c r="CS449" s="2"/>
      <c r="CT449" s="2"/>
      <c r="CU449" s="2"/>
      <c r="CV449" s="2"/>
      <c r="CW449" s="2"/>
      <c r="CX449" s="2"/>
    </row>
    <row r="450" spans="22:102">
      <c r="V450" s="2"/>
      <c r="AR450" s="2"/>
      <c r="AS450" s="2"/>
      <c r="AT450" s="2"/>
      <c r="AU450" s="2"/>
      <c r="AV450" s="2"/>
      <c r="AW450" s="2"/>
      <c r="AX450" s="2"/>
      <c r="AY450" s="2"/>
      <c r="AZ450" s="2"/>
      <c r="BA450" s="2"/>
      <c r="BB450" s="2"/>
      <c r="BC450" s="2"/>
      <c r="BD450" s="2"/>
      <c r="BE450" s="2"/>
      <c r="BF450" s="2"/>
      <c r="BG450" s="2"/>
      <c r="BH450" s="2"/>
      <c r="BI450" s="2"/>
      <c r="BJ450" s="2"/>
      <c r="BK450" s="2"/>
      <c r="BL450" s="2"/>
      <c r="BM450" s="2"/>
      <c r="BN450" s="2"/>
      <c r="BO450" s="2"/>
      <c r="BP450" s="2"/>
      <c r="BQ450" s="2"/>
      <c r="BR450" s="2"/>
      <c r="BS450" s="2"/>
      <c r="BT450" s="2"/>
      <c r="BU450" s="2"/>
      <c r="BV450" s="2"/>
      <c r="BW450" s="2"/>
      <c r="BX450" s="2"/>
      <c r="BY450" s="2"/>
      <c r="BZ450" s="2"/>
      <c r="CA450" s="2"/>
      <c r="CB450" s="2"/>
      <c r="CC450" s="2"/>
      <c r="CD450" s="2"/>
      <c r="CE450" s="2"/>
      <c r="CF450" s="2"/>
      <c r="CG450" s="2"/>
      <c r="CH450" s="2"/>
      <c r="CI450" s="2"/>
      <c r="CJ450" s="2"/>
      <c r="CK450" s="2"/>
      <c r="CL450" s="2"/>
      <c r="CM450" s="2"/>
      <c r="CN450" s="2"/>
      <c r="CO450" s="2"/>
      <c r="CP450" s="2"/>
      <c r="CQ450" s="2"/>
      <c r="CR450" s="2"/>
      <c r="CS450" s="2"/>
      <c r="CT450" s="2"/>
      <c r="CU450" s="2"/>
      <c r="CV450" s="2"/>
      <c r="CW450" s="2"/>
      <c r="CX450" s="2"/>
    </row>
    <row r="451" spans="22:102">
      <c r="V451" s="2"/>
      <c r="AR451" s="2"/>
      <c r="AS451" s="2"/>
      <c r="AT451" s="2"/>
      <c r="AU451" s="2"/>
      <c r="AV451" s="2"/>
      <c r="AW451" s="2"/>
      <c r="AX451" s="2"/>
      <c r="AY451" s="2"/>
      <c r="AZ451" s="2"/>
      <c r="BA451" s="2"/>
      <c r="BB451" s="2"/>
      <c r="BC451" s="2"/>
      <c r="BD451" s="2"/>
      <c r="BE451" s="2"/>
      <c r="BF451" s="2"/>
      <c r="BG451" s="2"/>
      <c r="BH451" s="2"/>
      <c r="BI451" s="2"/>
      <c r="BJ451" s="2"/>
      <c r="BK451" s="2"/>
      <c r="BL451" s="2"/>
      <c r="BM451" s="2"/>
      <c r="BN451" s="2"/>
      <c r="BO451" s="2"/>
      <c r="BP451" s="2"/>
      <c r="BQ451" s="2"/>
      <c r="BR451" s="2"/>
      <c r="BS451" s="2"/>
      <c r="BT451" s="2"/>
      <c r="BU451" s="2"/>
      <c r="BV451" s="2"/>
      <c r="BW451" s="2"/>
      <c r="BX451" s="2"/>
      <c r="BY451" s="2"/>
      <c r="BZ451" s="2"/>
      <c r="CA451" s="2"/>
      <c r="CB451" s="2"/>
      <c r="CC451" s="2"/>
      <c r="CD451" s="2"/>
      <c r="CE451" s="2"/>
      <c r="CF451" s="2"/>
      <c r="CG451" s="2"/>
      <c r="CH451" s="2"/>
      <c r="CI451" s="2"/>
      <c r="CJ451" s="2"/>
      <c r="CK451" s="2"/>
      <c r="CL451" s="2"/>
      <c r="CM451" s="2"/>
      <c r="CN451" s="2"/>
      <c r="CO451" s="2"/>
      <c r="CP451" s="2"/>
      <c r="CQ451" s="2"/>
      <c r="CR451" s="2"/>
      <c r="CS451" s="2"/>
      <c r="CT451" s="2"/>
      <c r="CU451" s="2"/>
      <c r="CV451" s="2"/>
      <c r="CW451" s="2"/>
      <c r="CX451" s="2"/>
    </row>
    <row r="452" spans="22:102">
      <c r="V452" s="2"/>
      <c r="AR452" s="2"/>
      <c r="AS452" s="2"/>
      <c r="AT452" s="2"/>
      <c r="AU452" s="2"/>
      <c r="AV452" s="2"/>
      <c r="AW452" s="2"/>
      <c r="AX452" s="2"/>
      <c r="AY452" s="2"/>
      <c r="AZ452" s="2"/>
      <c r="BA452" s="2"/>
      <c r="BB452" s="2"/>
      <c r="BC452" s="2"/>
      <c r="BD452" s="2"/>
      <c r="BE452" s="2"/>
      <c r="BF452" s="2"/>
      <c r="BG452" s="2"/>
      <c r="BH452" s="2"/>
      <c r="BI452" s="2"/>
      <c r="BJ452" s="2"/>
      <c r="BK452" s="2"/>
      <c r="BL452" s="2"/>
      <c r="BM452" s="2"/>
      <c r="BN452" s="2"/>
      <c r="BO452" s="2"/>
      <c r="BP452" s="2"/>
      <c r="BQ452" s="2"/>
      <c r="BR452" s="2"/>
      <c r="BS452" s="2"/>
      <c r="BT452" s="2"/>
      <c r="BU452" s="2"/>
      <c r="BV452" s="2"/>
      <c r="BW452" s="2"/>
      <c r="BX452" s="2"/>
      <c r="BY452" s="2"/>
      <c r="BZ452" s="2"/>
      <c r="CA452" s="2"/>
      <c r="CB452" s="2"/>
      <c r="CC452" s="2"/>
      <c r="CD452" s="2"/>
      <c r="CE452" s="2"/>
      <c r="CF452" s="2"/>
      <c r="CG452" s="2"/>
      <c r="CH452" s="2"/>
      <c r="CI452" s="2"/>
      <c r="CJ452" s="2"/>
      <c r="CK452" s="2"/>
      <c r="CL452" s="2"/>
      <c r="CM452" s="2"/>
      <c r="CN452" s="2"/>
      <c r="CO452" s="2"/>
      <c r="CP452" s="2"/>
      <c r="CQ452" s="2"/>
      <c r="CR452" s="2"/>
      <c r="CS452" s="2"/>
      <c r="CT452" s="2"/>
      <c r="CU452" s="2"/>
      <c r="CV452" s="2"/>
      <c r="CW452" s="2"/>
      <c r="CX452" s="2"/>
    </row>
    <row r="453" spans="22:102">
      <c r="V453" s="2"/>
      <c r="AR453" s="2"/>
      <c r="AS453" s="2"/>
      <c r="AT453" s="2"/>
      <c r="AU453" s="2"/>
      <c r="AV453" s="2"/>
      <c r="AW453" s="2"/>
      <c r="AX453" s="2"/>
      <c r="AY453" s="2"/>
      <c r="AZ453" s="2"/>
      <c r="BA453" s="2"/>
      <c r="BB453" s="2"/>
      <c r="BC453" s="2"/>
      <c r="BD453" s="2"/>
      <c r="BE453" s="2"/>
      <c r="BF453" s="2"/>
      <c r="BG453" s="2"/>
      <c r="BH453" s="2"/>
      <c r="BI453" s="2"/>
      <c r="BJ453" s="2"/>
      <c r="BK453" s="2"/>
      <c r="BL453" s="2"/>
      <c r="BM453" s="2"/>
      <c r="BN453" s="2"/>
      <c r="BO453" s="2"/>
      <c r="BP453" s="2"/>
      <c r="BQ453" s="2"/>
      <c r="BR453" s="2"/>
      <c r="BS453" s="2"/>
      <c r="BT453" s="2"/>
      <c r="BU453" s="2"/>
      <c r="BV453" s="2"/>
      <c r="BW453" s="2"/>
      <c r="BX453" s="2"/>
      <c r="BY453" s="2"/>
      <c r="BZ453" s="2"/>
      <c r="CA453" s="2"/>
      <c r="CB453" s="2"/>
      <c r="CC453" s="2"/>
      <c r="CD453" s="2"/>
      <c r="CE453" s="2"/>
      <c r="CF453" s="2"/>
      <c r="CG453" s="2"/>
      <c r="CH453" s="2"/>
      <c r="CI453" s="2"/>
      <c r="CJ453" s="2"/>
      <c r="CK453" s="2"/>
      <c r="CL453" s="2"/>
      <c r="CM453" s="2"/>
      <c r="CN453" s="2"/>
      <c r="CO453" s="2"/>
      <c r="CP453" s="2"/>
      <c r="CQ453" s="2"/>
      <c r="CR453" s="2"/>
      <c r="CS453" s="2"/>
      <c r="CT453" s="2"/>
      <c r="CU453" s="2"/>
      <c r="CV453" s="2"/>
      <c r="CW453" s="2"/>
      <c r="CX453" s="2"/>
    </row>
  </sheetData>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b638a9cc-86a6-404f-bac0-3aec3214c6c7" xsi:nil="true"/>
    <lcf76f155ced4ddcb4097134ff3c332f xmlns="dc4e7a1c-8e0d-45b2-84cf-5dba7a4525e2">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743FF53A3F6CF542BD05BA7D23B32892" ma:contentTypeVersion="18" ma:contentTypeDescription="Create a new document." ma:contentTypeScope="" ma:versionID="587ac1cb281e41efa8b56f9b0fcadf89">
  <xsd:schema xmlns:xsd="http://www.w3.org/2001/XMLSchema" xmlns:xs="http://www.w3.org/2001/XMLSchema" xmlns:p="http://schemas.microsoft.com/office/2006/metadata/properties" xmlns:ns2="dc4e7a1c-8e0d-45b2-84cf-5dba7a4525e2" xmlns:ns3="b638a9cc-86a6-404f-bac0-3aec3214c6c7" targetNamespace="http://schemas.microsoft.com/office/2006/metadata/properties" ma:root="true" ma:fieldsID="9e993366e7c0fd546848153b0842fe6e" ns2:_="" ns3:_="">
    <xsd:import namespace="dc4e7a1c-8e0d-45b2-84cf-5dba7a4525e2"/>
    <xsd:import namespace="b638a9cc-86a6-404f-bac0-3aec3214c6c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AutoKeyPoints" minOccurs="0"/>
                <xsd:element ref="ns2:MediaServiceKeyPoints" minOccurs="0"/>
                <xsd:element ref="ns3:SharedWithUsers" minOccurs="0"/>
                <xsd:element ref="ns3:SharedWithDetails" minOccurs="0"/>
                <xsd:element ref="ns2:MediaServiceDateTaken" minOccurs="0"/>
                <xsd:element ref="ns2:MediaServiceLocation" minOccurs="0"/>
                <xsd:element ref="ns2:lcf76f155ced4ddcb4097134ff3c332f" minOccurs="0"/>
                <xsd:element ref="ns3:TaxCatchAll" minOccurs="0"/>
                <xsd:element ref="ns2:MediaLengthInSecond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4e7a1c-8e0d-45b2-84cf-5dba7a4525e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AutoKeyPoints" ma:index="14" nillable="true" ma:displayName="MediaServiceAutoKeyPoints" ma:hidden="true" ma:internalName="MediaServiceAutoKeyPoints" ma:readOnly="true">
      <xsd:simpleType>
        <xsd:restriction base="dms:Note"/>
      </xsd:simpleType>
    </xsd:element>
    <xsd:element name="MediaServiceKeyPoints" ma:index="15" nillable="true" ma:displayName="KeyPoints" ma:internalName="MediaServiceKeyPoints" ma:readOnly="true">
      <xsd:simpleType>
        <xsd:restriction base="dms:Note">
          <xsd:maxLength value="255"/>
        </xsd:restriction>
      </xsd:simpleType>
    </xsd:element>
    <xsd:element name="MediaServiceDateTaken" ma:index="18" nillable="true" ma:displayName="MediaServiceDateTaken" ma:hidden="true" ma:internalName="MediaServiceDateTaken" ma:readOnly="true">
      <xsd:simpleType>
        <xsd:restriction base="dms:Text"/>
      </xsd:simpleType>
    </xsd:element>
    <xsd:element name="MediaServiceLocation" ma:index="19" nillable="true" ma:displayName="Location" ma:internalName="MediaServiceLocation" ma:readOnly="true">
      <xsd:simpleType>
        <xsd:restriction base="dms:Text"/>
      </xsd:simpleType>
    </xsd:element>
    <xsd:element name="lcf76f155ced4ddcb4097134ff3c332f" ma:index="21" nillable="true" ma:taxonomy="true" ma:internalName="lcf76f155ced4ddcb4097134ff3c332f" ma:taxonomyFieldName="MediaServiceImageTags" ma:displayName="Image Tags" ma:readOnly="false" ma:fieldId="{5cf76f15-5ced-4ddc-b409-7134ff3c332f}" ma:taxonomyMulti="true" ma:sspId="264ecf5d-7a55-4f73-b9d7-8d2772dd2ea9" ma:termSetId="09814cd3-568e-fe90-9814-8d621ff8fb84" ma:anchorId="fba54fb3-c3e1-fe81-a776-ca4b69148c4d" ma:open="true" ma:isKeyword="false">
      <xsd:complexType>
        <xsd:sequence>
          <xsd:element ref="pc:Terms" minOccurs="0" maxOccurs="1"/>
        </xsd:sequence>
      </xsd:complexType>
    </xsd:element>
    <xsd:element name="MediaLengthInSeconds" ma:index="23" nillable="true" ma:displayName="MediaLengthInSeconds" ma:hidden="true" ma:internalName="MediaLengthInSeconds" ma:readOnly="true">
      <xsd:simpleType>
        <xsd:restriction base="dms:Unknown"/>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b638a9cc-86a6-404f-bac0-3aec3214c6c7" elementFormDefault="qualified">
    <xsd:import namespace="http://schemas.microsoft.com/office/2006/documentManagement/types"/>
    <xsd:import namespace="http://schemas.microsoft.com/office/infopath/2007/PartnerControls"/>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element name="TaxCatchAll" ma:index="22" nillable="true" ma:displayName="Taxonomy Catch All Column" ma:hidden="true" ma:list="{2c36fe2a-fdc8-489f-a918-14c684e48163}" ma:internalName="TaxCatchAll" ma:showField="CatchAllData" ma:web="b638a9cc-86a6-404f-bac0-3aec3214c6c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42B8F6B-B4D5-48CB-BB04-8A470AFFEF72}">
  <ds:schemaRefs>
    <ds:schemaRef ds:uri="http://schemas.microsoft.com/office/2006/metadata/properties"/>
    <ds:schemaRef ds:uri="http://schemas.microsoft.com/office/infopath/2007/PartnerControls"/>
    <ds:schemaRef ds:uri="b638a9cc-86a6-404f-bac0-3aec3214c6c7"/>
    <ds:schemaRef ds:uri="dc4e7a1c-8e0d-45b2-84cf-5dba7a4525e2"/>
  </ds:schemaRefs>
</ds:datastoreItem>
</file>

<file path=customXml/itemProps2.xml><?xml version="1.0" encoding="utf-8"?>
<ds:datastoreItem xmlns:ds="http://schemas.openxmlformats.org/officeDocument/2006/customXml" ds:itemID="{29902EEC-9C8A-4958-9817-8490D999CC97}"/>
</file>

<file path=customXml/itemProps3.xml><?xml version="1.0" encoding="utf-8"?>
<ds:datastoreItem xmlns:ds="http://schemas.openxmlformats.org/officeDocument/2006/customXml" ds:itemID="{5D85F14D-4449-4B8D-A17D-1D9CB1E9D097}">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Marketing Copy</vt:lpstr>
      <vt:lpstr>All Data</vt:lpstr>
      <vt:lpstr>'Marketing Copy'!Print_Area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Purva Sule</dc:creator>
  <cp:lastModifiedBy>Purva Sule</cp:lastModifiedBy>
  <cp:lastPrinted>2025-11-18T01:45:04Z</cp:lastPrinted>
  <dcterms:created xsi:type="dcterms:W3CDTF">2025-07-23T05:19:57Z</dcterms:created>
  <dcterms:modified xsi:type="dcterms:W3CDTF">2025-11-18T01:45:59Z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0x010100743FF53A3F6CF542BD05BA7D23B32892</vt:lpwstr>
  </property>
</Properties>
</file>